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grad\Desktop\FINANCIJSKI IZVJEŠTAJI-CZK\FI 06_2023\"/>
    </mc:Choice>
  </mc:AlternateContent>
  <xr:revisionPtr revIDLastSave="0" documentId="13_ncr:1_{4DC9BC27-9EF5-4F7F-A27C-555BE559DD5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B281" i="9" s="1"/>
  <c r="G281" i="9"/>
  <c r="F281" i="9"/>
  <c r="H280" i="9"/>
  <c r="G280" i="9"/>
  <c r="F280" i="9"/>
  <c r="E280" i="9"/>
  <c r="B280" i="9" s="1"/>
  <c r="H279" i="9"/>
  <c r="E279" i="9" s="1"/>
  <c r="B279" i="9" s="1"/>
  <c r="G279" i="9"/>
  <c r="F279" i="9"/>
  <c r="F278" i="9"/>
  <c r="F277" i="9"/>
  <c r="F275" i="9" s="1"/>
  <c r="F276" i="9"/>
  <c r="F274" i="9"/>
  <c r="L273" i="9"/>
  <c r="F273" i="9" s="1"/>
  <c r="H273" i="9"/>
  <c r="I272" i="9"/>
  <c r="E272" i="9" s="1"/>
  <c r="B272" i="9" s="1"/>
  <c r="H272" i="9"/>
  <c r="F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F215" i="9" s="1"/>
  <c r="E215" i="9"/>
  <c r="M214" i="9"/>
  <c r="L214" i="9"/>
  <c r="F214" i="9"/>
  <c r="E214" i="9"/>
  <c r="B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E126" i="9" s="1"/>
  <c r="B126" i="9" s="1"/>
  <c r="G126" i="9"/>
  <c r="F126" i="9"/>
  <c r="H125" i="9"/>
  <c r="G125" i="9"/>
  <c r="F125" i="9"/>
  <c r="E125" i="9"/>
  <c r="B125" i="9" s="1"/>
  <c r="H124" i="9"/>
  <c r="G124" i="9"/>
  <c r="F124" i="9"/>
  <c r="E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G116" i="9"/>
  <c r="F116" i="9"/>
  <c r="E116" i="9"/>
  <c r="B116" i="9"/>
  <c r="H115" i="9"/>
  <c r="G115" i="9"/>
  <c r="F115" i="9"/>
  <c r="E115" i="9"/>
  <c r="B115" i="9" s="1"/>
  <c r="H114" i="9"/>
  <c r="E114" i="9" s="1"/>
  <c r="B114" i="9" s="1"/>
  <c r="G114" i="9"/>
  <c r="F114" i="9"/>
  <c r="H113" i="9"/>
  <c r="G113" i="9"/>
  <c r="F113" i="9"/>
  <c r="E113" i="9"/>
  <c r="B113" i="9"/>
  <c r="H112" i="9"/>
  <c r="G112" i="9"/>
  <c r="F112" i="9"/>
  <c r="E112" i="9"/>
  <c r="B112" i="9" s="1"/>
  <c r="H111" i="9"/>
  <c r="G111" i="9"/>
  <c r="F111" i="9"/>
  <c r="E111" i="9"/>
  <c r="B111" i="9"/>
  <c r="H110" i="9"/>
  <c r="G110" i="9"/>
  <c r="F110" i="9"/>
  <c r="E110" i="9"/>
  <c r="B110" i="9"/>
  <c r="H109" i="9"/>
  <c r="G109" i="9"/>
  <c r="F109" i="9"/>
  <c r="E109" i="9"/>
  <c r="B109" i="9"/>
  <c r="H108" i="9"/>
  <c r="G108" i="9"/>
  <c r="F108" i="9"/>
  <c r="E108" i="9"/>
  <c r="B108" i="9" s="1"/>
  <c r="H107" i="9"/>
  <c r="G107" i="9"/>
  <c r="F107" i="9"/>
  <c r="E107" i="9"/>
  <c r="B107" i="9" s="1"/>
  <c r="H106" i="9"/>
  <c r="G106" i="9"/>
  <c r="F106" i="9"/>
  <c r="E106" i="9"/>
  <c r="B106" i="9"/>
  <c r="H105" i="9"/>
  <c r="G105" i="9"/>
  <c r="F105" i="9"/>
  <c r="E105" i="9"/>
  <c r="B105" i="9" s="1"/>
  <c r="H104" i="9"/>
  <c r="G104" i="9"/>
  <c r="F104" i="9"/>
  <c r="E104" i="9"/>
  <c r="B104" i="9"/>
  <c r="H103" i="9"/>
  <c r="G103" i="9"/>
  <c r="F103" i="9"/>
  <c r="E103" i="9"/>
  <c r="B103" i="9" s="1"/>
  <c r="H102" i="9"/>
  <c r="E102" i="9" s="1"/>
  <c r="B102" i="9" s="1"/>
  <c r="G102" i="9"/>
  <c r="F102" i="9"/>
  <c r="H101" i="9"/>
  <c r="G101" i="9"/>
  <c r="F101" i="9"/>
  <c r="E101" i="9"/>
  <c r="B101" i="9"/>
  <c r="H100" i="9"/>
  <c r="G100" i="9"/>
  <c r="F100" i="9"/>
  <c r="E100" i="9"/>
  <c r="B100" i="9"/>
  <c r="H99" i="9"/>
  <c r="G99" i="9"/>
  <c r="F99" i="9"/>
  <c r="E99" i="9"/>
  <c r="B99" i="9" s="1"/>
  <c r="H98" i="9"/>
  <c r="G98" i="9"/>
  <c r="F98" i="9"/>
  <c r="E98" i="9"/>
  <c r="B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E72" i="9" s="1"/>
  <c r="B72" i="9" s="1"/>
  <c r="G72" i="9"/>
  <c r="F72" i="9"/>
  <c r="H71" i="9"/>
  <c r="G71" i="9"/>
  <c r="F71" i="9"/>
  <c r="E71" i="9"/>
  <c r="B71" i="9" s="1"/>
  <c r="H70" i="9"/>
  <c r="G70" i="9"/>
  <c r="F70" i="9"/>
  <c r="E70" i="9"/>
  <c r="B70" i="9"/>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E51" i="9" s="1"/>
  <c r="B51" i="9" s="1"/>
  <c r="G51" i="9"/>
  <c r="F51" i="9"/>
  <c r="H50" i="9"/>
  <c r="G50" i="9"/>
  <c r="F50" i="9"/>
  <c r="E50" i="9"/>
  <c r="B50" i="9" s="1"/>
  <c r="H49" i="9"/>
  <c r="G49" i="9"/>
  <c r="F49" i="9"/>
  <c r="E49" i="9"/>
  <c r="B49" i="9"/>
  <c r="H48" i="9"/>
  <c r="G48" i="9"/>
  <c r="F48" i="9"/>
  <c r="E48" i="9"/>
  <c r="B48" i="9" s="1"/>
  <c r="H47" i="9"/>
  <c r="G47" i="9"/>
  <c r="F47" i="9"/>
  <c r="E47" i="9"/>
  <c r="B47" i="9"/>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G41" i="9"/>
  <c r="F41" i="9"/>
  <c r="E41" i="9"/>
  <c r="B41" i="9" s="1"/>
  <c r="H40" i="9"/>
  <c r="G40" i="9"/>
  <c r="F40" i="9"/>
  <c r="E40" i="9"/>
  <c r="B40" i="9" s="1"/>
  <c r="H39" i="9"/>
  <c r="E39" i="9" s="1"/>
  <c r="B39" i="9" s="1"/>
  <c r="G39" i="9"/>
  <c r="F39" i="9"/>
  <c r="H38" i="9"/>
  <c r="E38" i="9" s="1"/>
  <c r="B38" i="9" s="1"/>
  <c r="G38" i="9"/>
  <c r="F38" i="9"/>
  <c r="H37" i="9"/>
  <c r="G37" i="9"/>
  <c r="F37" i="9"/>
  <c r="E37" i="9"/>
  <c r="B37" i="9" s="1"/>
  <c r="H36" i="9"/>
  <c r="G36" i="9"/>
  <c r="F36" i="9"/>
  <c r="E36" i="9"/>
  <c r="B36" i="9" s="1"/>
  <c r="H35" i="9"/>
  <c r="G35" i="9"/>
  <c r="F35" i="9"/>
  <c r="E35" i="9"/>
  <c r="B35" i="9"/>
  <c r="H34" i="9"/>
  <c r="G34" i="9"/>
  <c r="F34" i="9"/>
  <c r="E34" i="9"/>
  <c r="B34" i="9" s="1"/>
  <c r="H33" i="9"/>
  <c r="G33" i="9"/>
  <c r="F33" i="9"/>
  <c r="E33" i="9"/>
  <c r="B33" i="9"/>
  <c r="H32" i="9"/>
  <c r="E32" i="9" s="1"/>
  <c r="B32" i="9" s="1"/>
  <c r="G32" i="9"/>
  <c r="F32" i="9"/>
  <c r="H31" i="9"/>
  <c r="G31" i="9"/>
  <c r="F31" i="9"/>
  <c r="H30" i="9"/>
  <c r="E30" i="9" s="1"/>
  <c r="B30" i="9" s="1"/>
  <c r="G30" i="9"/>
  <c r="F30" i="9"/>
  <c r="H29" i="9"/>
  <c r="G29" i="9"/>
  <c r="F29" i="9"/>
  <c r="E29" i="9"/>
  <c r="B29" i="9" s="1"/>
  <c r="H28" i="9"/>
  <c r="E28" i="9" s="1"/>
  <c r="B28" i="9" s="1"/>
  <c r="G28" i="9"/>
  <c r="F28" i="9"/>
  <c r="H27" i="9"/>
  <c r="G27" i="9"/>
  <c r="F27" i="9"/>
  <c r="E27" i="9"/>
  <c r="B27" i="9" s="1"/>
  <c r="H26" i="9"/>
  <c r="G26" i="9"/>
  <c r="F26" i="9"/>
  <c r="H25" i="9"/>
  <c r="E25" i="9" s="1"/>
  <c r="B25" i="9" s="1"/>
  <c r="G25" i="9"/>
  <c r="F25" i="9"/>
  <c r="H24" i="9"/>
  <c r="E24" i="9" s="1"/>
  <c r="B24" i="9" s="1"/>
  <c r="G24" i="9"/>
  <c r="F24" i="9"/>
  <c r="H23" i="9"/>
  <c r="G23" i="9"/>
  <c r="F23" i="9"/>
  <c r="E23" i="9"/>
  <c r="B23" i="9" s="1"/>
  <c r="H22" i="9"/>
  <c r="E22" i="9" s="1"/>
  <c r="B22" i="9" s="1"/>
  <c r="G22" i="9"/>
  <c r="F22" i="9"/>
  <c r="H21" i="9"/>
  <c r="G21" i="9"/>
  <c r="F21" i="9"/>
  <c r="E21" i="9"/>
  <c r="B21" i="9" s="1"/>
  <c r="F20" i="9"/>
  <c r="F4" i="9"/>
  <c r="O3" i="9"/>
  <c r="G273" i="9" s="1"/>
  <c r="E273" i="9" s="1"/>
  <c r="I3" i="9"/>
  <c r="H3" i="9"/>
  <c r="G3" i="9"/>
  <c r="D101" i="8"/>
  <c r="D95" i="8"/>
  <c r="D90" i="8"/>
  <c r="D85" i="8"/>
  <c r="D80" i="8"/>
  <c r="D75" i="8"/>
  <c r="D70" i="8"/>
  <c r="D65" i="8"/>
  <c r="D60" i="8"/>
  <c r="D55" i="8"/>
  <c r="D50" i="8"/>
  <c r="D49" i="8"/>
  <c r="D44" i="8"/>
  <c r="D43" i="8"/>
  <c r="D36" i="8"/>
  <c r="D26" i="8"/>
  <c r="D24" i="8" s="1"/>
  <c r="C1499"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D163" i="4"/>
  <c r="F162" i="4"/>
  <c r="F161" i="4"/>
  <c r="F160" i="4"/>
  <c r="E159" i="4"/>
  <c r="E152" i="4" s="1"/>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D7" i="4"/>
  <c r="D6"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8" i="1"/>
  <c r="H1518"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G1505" i="1"/>
  <c r="C1505" i="1"/>
  <c r="H1505" i="1" s="1"/>
  <c r="C1504" i="1"/>
  <c r="H1504" i="1" s="1"/>
  <c r="C1503" i="1"/>
  <c r="H1503" i="1" s="1"/>
  <c r="C1502" i="1"/>
  <c r="H1502" i="1" s="1"/>
  <c r="C1501" i="1"/>
  <c r="H1501" i="1" s="1"/>
  <c r="C1500" i="1"/>
  <c r="H1500" i="1" s="1"/>
  <c r="C1498" i="1"/>
  <c r="H1498" i="1" s="1"/>
  <c r="G1497" i="1"/>
  <c r="C1497" i="1"/>
  <c r="H1497" i="1" s="1"/>
  <c r="C1496" i="1"/>
  <c r="H1496" i="1" s="1"/>
  <c r="G1495" i="1"/>
  <c r="C1495" i="1"/>
  <c r="H1495" i="1" s="1"/>
  <c r="C1494" i="1"/>
  <c r="H1494" i="1" s="1"/>
  <c r="G1493" i="1"/>
  <c r="C1493" i="1"/>
  <c r="H1493" i="1" s="1"/>
  <c r="C1492" i="1"/>
  <c r="H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H1484" i="1"/>
  <c r="C1484" i="1"/>
  <c r="G1484" i="1" s="1"/>
  <c r="C1483" i="1"/>
  <c r="H1483" i="1" s="1"/>
  <c r="H1482" i="1"/>
  <c r="C1482" i="1"/>
  <c r="G1482" i="1" s="1"/>
  <c r="C1481" i="1"/>
  <c r="H1481"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D1353" i="1"/>
  <c r="C1353" i="1"/>
  <c r="G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D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D714" i="1"/>
  <c r="H714" i="1" s="1"/>
  <c r="C714" i="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D654" i="1"/>
  <c r="H654" i="1" s="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H646" i="1"/>
  <c r="D646" i="1"/>
  <c r="C646" i="1"/>
  <c r="G646" i="1" s="1"/>
  <c r="D645" i="1"/>
  <c r="H645" i="1" s="1"/>
  <c r="C645" i="1"/>
  <c r="D644" i="1"/>
  <c r="H644" i="1" s="1"/>
  <c r="C644" i="1"/>
  <c r="D643" i="1"/>
  <c r="H643" i="1" s="1"/>
  <c r="C643" i="1"/>
  <c r="D642" i="1"/>
  <c r="H642" i="1" s="1"/>
  <c r="C642" i="1"/>
  <c r="D641" i="1"/>
  <c r="H641" i="1" s="1"/>
  <c r="C641" i="1"/>
  <c r="C638" i="1"/>
  <c r="D637" i="1"/>
  <c r="H637" i="1" s="1"/>
  <c r="C637" i="1"/>
  <c r="H632" i="1"/>
  <c r="D632" i="1"/>
  <c r="C632" i="1"/>
  <c r="G632" i="1" s="1"/>
  <c r="D631" i="1"/>
  <c r="H631" i="1" s="1"/>
  <c r="C631" i="1"/>
  <c r="H628" i="1"/>
  <c r="D628" i="1"/>
  <c r="C628" i="1"/>
  <c r="G628" i="1" s="1"/>
  <c r="D627" i="1"/>
  <c r="H627" i="1" s="1"/>
  <c r="C627" i="1"/>
  <c r="H626" i="1"/>
  <c r="D626" i="1"/>
  <c r="C626" i="1"/>
  <c r="G626" i="1" s="1"/>
  <c r="D625" i="1"/>
  <c r="H625" i="1" s="1"/>
  <c r="C625" i="1"/>
  <c r="H624" i="1"/>
  <c r="D624" i="1"/>
  <c r="C624" i="1"/>
  <c r="G624" i="1" s="1"/>
  <c r="D623" i="1"/>
  <c r="H623" i="1" s="1"/>
  <c r="C623"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C525" i="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3" i="1"/>
  <c r="H413" i="1" s="1"/>
  <c r="C413" i="1"/>
  <c r="G413" i="1" s="1"/>
  <c r="D412" i="1"/>
  <c r="H412" i="1" s="1"/>
  <c r="C412" i="1"/>
  <c r="D411" i="1"/>
  <c r="H411" i="1" s="1"/>
  <c r="C411" i="1"/>
  <c r="D406" i="1"/>
  <c r="H406" i="1" s="1"/>
  <c r="C406" i="1"/>
  <c r="G406" i="1" s="1"/>
  <c r="D405" i="1"/>
  <c r="H405" i="1" s="1"/>
  <c r="C405" i="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H191" i="1" s="1"/>
  <c r="C191" i="1"/>
  <c r="G191" i="1" s="1"/>
  <c r="D190" i="1"/>
  <c r="H190" i="1" s="1"/>
  <c r="C190" i="1"/>
  <c r="G190" i="1" s="1"/>
  <c r="D189" i="1"/>
  <c r="H189" i="1" s="1"/>
  <c r="C189" i="1"/>
  <c r="G189" i="1" s="1"/>
  <c r="D188" i="1"/>
  <c r="H188" i="1" s="1"/>
  <c r="C188" i="1"/>
  <c r="D187" i="1"/>
  <c r="H187" i="1" s="1"/>
  <c r="C187" i="1"/>
  <c r="D186" i="1"/>
  <c r="H186" i="1" s="1"/>
  <c r="C186" i="1"/>
  <c r="G186" i="1" s="1"/>
  <c r="D185" i="1"/>
  <c r="H185" i="1" s="1"/>
  <c r="C185" i="1"/>
  <c r="G185" i="1" s="1"/>
  <c r="D184" i="1"/>
  <c r="H184" i="1" s="1"/>
  <c r="C184" i="1"/>
  <c r="D183" i="1"/>
  <c r="H183" i="1" s="1"/>
  <c r="C183" i="1"/>
  <c r="G183" i="1" s="1"/>
  <c r="D182" i="1"/>
  <c r="H182" i="1" s="1"/>
  <c r="C182" i="1"/>
  <c r="G182" i="1" s="1"/>
  <c r="D181" i="1"/>
  <c r="H181" i="1" s="1"/>
  <c r="C181" i="1"/>
  <c r="G181" i="1" s="1"/>
  <c r="D180" i="1"/>
  <c r="H180" i="1" s="1"/>
  <c r="C180" i="1"/>
  <c r="D179" i="1"/>
  <c r="H179" i="1" s="1"/>
  <c r="C179" i="1"/>
  <c r="G179" i="1" s="1"/>
  <c r="D178" i="1"/>
  <c r="H178" i="1" s="1"/>
  <c r="C178" i="1"/>
  <c r="G178" i="1" s="1"/>
  <c r="D177" i="1"/>
  <c r="H177" i="1" s="1"/>
  <c r="C177" i="1"/>
  <c r="G177" i="1" s="1"/>
  <c r="H176" i="1"/>
  <c r="D176" i="1"/>
  <c r="C176" i="1"/>
  <c r="G176" i="1" s="1"/>
  <c r="D175" i="1"/>
  <c r="H175" i="1" s="1"/>
  <c r="C175" i="1"/>
  <c r="G175" i="1" s="1"/>
  <c r="D174" i="1"/>
  <c r="H174" i="1" s="1"/>
  <c r="C174" i="1"/>
  <c r="G174" i="1" s="1"/>
  <c r="D173" i="1"/>
  <c r="H173" i="1" s="1"/>
  <c r="C173" i="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D160" i="1"/>
  <c r="H160" i="1" s="1"/>
  <c r="C160" i="1"/>
  <c r="C159" i="1"/>
  <c r="D158" i="1"/>
  <c r="H158" i="1" s="1"/>
  <c r="C158" i="1"/>
  <c r="G158" i="1" s="1"/>
  <c r="D157" i="1"/>
  <c r="H157" i="1" s="1"/>
  <c r="C157" i="1"/>
  <c r="D156" i="1"/>
  <c r="H156" i="1" s="1"/>
  <c r="C156" i="1"/>
  <c r="G156" i="1" s="1"/>
  <c r="D155" i="1"/>
  <c r="H155" i="1" s="1"/>
  <c r="C155" i="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D129" i="1"/>
  <c r="H129" i="1" s="1"/>
  <c r="C129" i="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D122" i="1"/>
  <c r="H122" i="1" s="1"/>
  <c r="C122" i="1"/>
  <c r="G122" i="1" s="1"/>
  <c r="D121" i="1"/>
  <c r="H121" i="1" s="1"/>
  <c r="C121" i="1"/>
  <c r="D120" i="1"/>
  <c r="H120" i="1" s="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D73" i="1"/>
  <c r="H73" i="1" s="1"/>
  <c r="C73" i="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D55" i="1"/>
  <c r="H55" i="1" s="1"/>
  <c r="C55" i="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D2" i="1"/>
  <c r="H2" i="1" s="1"/>
  <c r="C2" i="1"/>
  <c r="E31" i="9" l="1"/>
  <c r="B31" i="9" s="1"/>
  <c r="H1499" i="1"/>
  <c r="G1499" i="1"/>
  <c r="G1503" i="1"/>
  <c r="G1501" i="1"/>
  <c r="G1481" i="1"/>
  <c r="G1483" i="1"/>
  <c r="E26" i="9"/>
  <c r="B26" i="9" s="1"/>
  <c r="E283" i="9"/>
  <c r="B283" i="9" s="1"/>
  <c r="B273" i="9"/>
  <c r="G644" i="1"/>
  <c r="F652" i="4"/>
  <c r="G642" i="1"/>
  <c r="G405" i="1"/>
  <c r="G412" i="1"/>
  <c r="G288" i="1"/>
  <c r="E644" i="4"/>
  <c r="D638" i="1" s="1"/>
  <c r="H638" i="1" s="1"/>
  <c r="G411" i="1"/>
  <c r="G638" i="1"/>
  <c r="G714" i="1"/>
  <c r="G192" i="1"/>
  <c r="G206" i="1"/>
  <c r="G207" i="1"/>
  <c r="F196" i="4"/>
  <c r="G188" i="1"/>
  <c r="G184" i="1"/>
  <c r="G187" i="1"/>
  <c r="G173" i="1"/>
  <c r="E163" i="4"/>
  <c r="D159" i="1" s="1"/>
  <c r="H159" i="1" s="1"/>
  <c r="F177" i="4"/>
  <c r="G180" i="1"/>
  <c r="F219" i="9"/>
  <c r="B219" i="9" s="1"/>
  <c r="F164" i="4"/>
  <c r="G160" i="1"/>
  <c r="G161" i="1"/>
  <c r="D148" i="1"/>
  <c r="H148" i="1" s="1"/>
  <c r="G155" i="1"/>
  <c r="G157" i="1"/>
  <c r="F159" i="4"/>
  <c r="F217" i="9"/>
  <c r="G148" i="1"/>
  <c r="G129" i="1"/>
  <c r="G130" i="1"/>
  <c r="G131" i="1"/>
  <c r="F134" i="4"/>
  <c r="G120" i="1"/>
  <c r="G121" i="1"/>
  <c r="G123" i="1"/>
  <c r="G73" i="1"/>
  <c r="G74" i="1"/>
  <c r="G46" i="1"/>
  <c r="G55" i="1"/>
  <c r="G56" i="1"/>
  <c r="G1147" i="1"/>
  <c r="G1161" i="1"/>
  <c r="G1169" i="1"/>
  <c r="G1177" i="1"/>
  <c r="G1185" i="1"/>
  <c r="G1193" i="1"/>
  <c r="G1201" i="1"/>
  <c r="G1209" i="1"/>
  <c r="G1216" i="1"/>
  <c r="G1224" i="1"/>
  <c r="G1232" i="1"/>
  <c r="G1240" i="1"/>
  <c r="G1248" i="1"/>
  <c r="G1256" i="1"/>
  <c r="G1264" i="1"/>
  <c r="G1272" i="1"/>
  <c r="G1280" i="1"/>
  <c r="G1288" i="1"/>
  <c r="G1296" i="1"/>
  <c r="G1304" i="1"/>
  <c r="G1312" i="1"/>
  <c r="G1320" i="1"/>
  <c r="G1328" i="1"/>
  <c r="G1336" i="1"/>
  <c r="G1344" i="1"/>
  <c r="G1352" i="1"/>
  <c r="J1468" i="1"/>
  <c r="H1468" i="1"/>
  <c r="G1468" i="1"/>
  <c r="I1468" i="1" s="1"/>
  <c r="G2" i="1"/>
  <c r="G525" i="1"/>
  <c r="H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1151" i="1"/>
  <c r="G1157" i="1"/>
  <c r="G1165" i="1"/>
  <c r="G1173" i="1"/>
  <c r="G1181" i="1"/>
  <c r="G1189" i="1"/>
  <c r="G1197" i="1"/>
  <c r="G1205" i="1"/>
  <c r="G1213" i="1"/>
  <c r="G1220" i="1"/>
  <c r="G1228" i="1"/>
  <c r="G1236" i="1"/>
  <c r="G1244" i="1"/>
  <c r="G1252" i="1"/>
  <c r="G1260" i="1"/>
  <c r="G1268" i="1"/>
  <c r="G1276" i="1"/>
  <c r="G1284" i="1"/>
  <c r="G1292" i="1"/>
  <c r="G1300" i="1"/>
  <c r="G1308" i="1"/>
  <c r="G1316" i="1"/>
  <c r="G1324" i="1"/>
  <c r="G1332" i="1"/>
  <c r="G1340" i="1"/>
  <c r="G1348" i="1"/>
  <c r="J1464" i="1"/>
  <c r="H1464" i="1"/>
  <c r="G1464" i="1"/>
  <c r="I1464" i="1" s="1"/>
  <c r="J1473" i="1"/>
  <c r="H1473" i="1"/>
  <c r="G1473" i="1"/>
  <c r="G599" i="1"/>
  <c r="H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5" i="1"/>
  <c r="G1149" i="1"/>
  <c r="G1155" i="1"/>
  <c r="G1159" i="1"/>
  <c r="G1163" i="1"/>
  <c r="G1167" i="1"/>
  <c r="G1171" i="1"/>
  <c r="G1175" i="1"/>
  <c r="G1179" i="1"/>
  <c r="G1183" i="1"/>
  <c r="G1187" i="1"/>
  <c r="G1191" i="1"/>
  <c r="G1195" i="1"/>
  <c r="G1199" i="1"/>
  <c r="G1203" i="1"/>
  <c r="G1207" i="1"/>
  <c r="G1211"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J1462" i="1"/>
  <c r="H1462" i="1"/>
  <c r="G1462" i="1"/>
  <c r="I1462" i="1" s="1"/>
  <c r="J1466" i="1"/>
  <c r="H1466" i="1"/>
  <c r="G1466" i="1"/>
  <c r="J1471" i="1"/>
  <c r="H1471" i="1"/>
  <c r="G1471" i="1"/>
  <c r="I1471" i="1" s="1"/>
  <c r="G1475" i="1"/>
  <c r="F6" i="4"/>
  <c r="H16" i="3"/>
  <c r="E412" i="4"/>
  <c r="I16" i="3"/>
  <c r="F351" i="4"/>
  <c r="D350" i="4"/>
  <c r="H1144"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H1353" i="1"/>
  <c r="G1454" i="1"/>
  <c r="J1463" i="1"/>
  <c r="H1463" i="1"/>
  <c r="G1463" i="1"/>
  <c r="I1463" i="1" s="1"/>
  <c r="J1465" i="1"/>
  <c r="H1465" i="1"/>
  <c r="G1465" i="1"/>
  <c r="J1467" i="1"/>
  <c r="H1467" i="1"/>
  <c r="G1467" i="1"/>
  <c r="I1467" i="1" s="1"/>
  <c r="G1469" i="1"/>
  <c r="J1472" i="1"/>
  <c r="H1472" i="1"/>
  <c r="G1472" i="1"/>
  <c r="I1472" i="1" s="1"/>
  <c r="J1474" i="1"/>
  <c r="H1474" i="1"/>
  <c r="G1474"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20" i="9"/>
  <c r="G20" i="9"/>
  <c r="F152" i="4"/>
  <c r="D151" i="4"/>
  <c r="F299" i="4"/>
  <c r="D298" i="4"/>
  <c r="E408" i="4"/>
  <c r="D403" i="1" s="1"/>
  <c r="G1445"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7" i="4"/>
  <c r="F45" i="4"/>
  <c r="F51" i="4"/>
  <c r="F83" i="4"/>
  <c r="F107" i="4"/>
  <c r="F125" i="4"/>
  <c r="F153" i="4"/>
  <c r="F197" i="4"/>
  <c r="F225" i="4"/>
  <c r="F253" i="4"/>
  <c r="F300" i="4"/>
  <c r="F312" i="4"/>
  <c r="F352" i="4"/>
  <c r="F364" i="4"/>
  <c r="F421" i="4"/>
  <c r="D420" i="4"/>
  <c r="F529" i="4"/>
  <c r="D528" i="4"/>
  <c r="F69" i="5"/>
  <c r="G291" i="9"/>
  <c r="E291" i="9" s="1"/>
  <c r="B291" i="9" s="1"/>
  <c r="F190" i="5"/>
  <c r="G292" i="9"/>
  <c r="E292" i="9" s="1"/>
  <c r="B292" i="9" s="1"/>
  <c r="F206" i="5"/>
  <c r="F238" i="5"/>
  <c r="D237" i="5"/>
  <c r="F397" i="4"/>
  <c r="F643" i="4"/>
  <c r="E420" i="4"/>
  <c r="E636" i="4"/>
  <c r="D630" i="1" s="1"/>
  <c r="F7" i="5"/>
  <c r="H289" i="9"/>
  <c r="E289" i="9" s="1"/>
  <c r="B289" i="9" s="1"/>
  <c r="E176" i="5"/>
  <c r="E237" i="5"/>
  <c r="D141" i="6"/>
  <c r="F5" i="6"/>
  <c r="D42" i="8"/>
  <c r="G294" i="9" s="1"/>
  <c r="E294" i="9" s="1"/>
  <c r="F417" i="4"/>
  <c r="F422" i="4"/>
  <c r="F460" i="4"/>
  <c r="F516" i="4"/>
  <c r="F530" i="4"/>
  <c r="F568" i="4"/>
  <c r="F594" i="4"/>
  <c r="F626" i="4"/>
  <c r="F8" i="5"/>
  <c r="F70" i="5"/>
  <c r="F88" i="5"/>
  <c r="F177" i="5"/>
  <c r="F191" i="5"/>
  <c r="F207" i="5"/>
  <c r="F239" i="5"/>
  <c r="F259" i="5"/>
  <c r="F6" i="6"/>
  <c r="F36" i="6"/>
  <c r="D114" i="6"/>
  <c r="G297" i="9"/>
  <c r="E297" i="9" s="1"/>
  <c r="F416" i="4"/>
  <c r="E142" i="9"/>
  <c r="B142" i="9" s="1"/>
  <c r="F603" i="4"/>
  <c r="D87" i="5"/>
  <c r="E146" i="5"/>
  <c r="D1124" i="1" s="1"/>
  <c r="H1124" i="1" s="1"/>
  <c r="E287" i="9"/>
  <c r="B287" i="9" s="1"/>
  <c r="F149" i="5"/>
  <c r="D176" i="5"/>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M212" i="9"/>
  <c r="G192" i="9"/>
  <c r="E192" i="9" s="1"/>
  <c r="B192" i="9" s="1"/>
  <c r="L191" i="9"/>
  <c r="F191" i="9" s="1"/>
  <c r="G165" i="9"/>
  <c r="H164" i="9"/>
  <c r="I10" i="9"/>
  <c r="B213" i="9"/>
  <c r="B215" i="9"/>
  <c r="B217" i="9"/>
  <c r="B221" i="9"/>
  <c r="B223" i="9"/>
  <c r="B225" i="9"/>
  <c r="B227" i="9"/>
  <c r="B229" i="9"/>
  <c r="B231" i="9"/>
  <c r="B233" i="9"/>
  <c r="B235" i="9"/>
  <c r="B237" i="9"/>
  <c r="B239" i="9"/>
  <c r="B241" i="9"/>
  <c r="B243" i="9"/>
  <c r="B245" i="9"/>
  <c r="B247" i="9"/>
  <c r="B249" i="9"/>
  <c r="B251" i="9"/>
  <c r="B253" i="9"/>
  <c r="B255" i="9"/>
  <c r="B257" i="9"/>
  <c r="B259" i="9"/>
  <c r="B261" i="9"/>
  <c r="E151" i="4" l="1"/>
  <c r="D147" i="1" s="1"/>
  <c r="G159" i="1"/>
  <c r="F163" i="4"/>
  <c r="E165" i="9"/>
  <c r="B165" i="9" s="1"/>
  <c r="E164" i="9"/>
  <c r="B164" i="9" s="1"/>
  <c r="F176" i="5"/>
  <c r="D175" i="5"/>
  <c r="H22" i="3"/>
  <c r="C1153" i="1"/>
  <c r="F87" i="5"/>
  <c r="C1065" i="1"/>
  <c r="F114" i="6"/>
  <c r="H27" i="3"/>
  <c r="C1408" i="1"/>
  <c r="K1432" i="9"/>
  <c r="G295" i="9"/>
  <c r="E295" i="9" s="1"/>
  <c r="B295" i="9" s="1"/>
  <c r="I34" i="3"/>
  <c r="C1517" i="1"/>
  <c r="G299" i="9"/>
  <c r="E299" i="9" s="1"/>
  <c r="E175" i="5"/>
  <c r="D1152" i="1" s="1"/>
  <c r="I22" i="3"/>
  <c r="D1153" i="1"/>
  <c r="E68" i="5"/>
  <c r="E635" i="4"/>
  <c r="D629" i="1" s="1"/>
  <c r="D414" i="1"/>
  <c r="F237" i="5"/>
  <c r="H23" i="3"/>
  <c r="C1214" i="1"/>
  <c r="D68" i="5"/>
  <c r="D407" i="4"/>
  <c r="F298" i="4"/>
  <c r="C293" i="1"/>
  <c r="H17" i="3"/>
  <c r="D289" i="4"/>
  <c r="C147" i="1"/>
  <c r="E20" i="9"/>
  <c r="I1479" i="1"/>
  <c r="I1477" i="1"/>
  <c r="I1460" i="1"/>
  <c r="I1458" i="1"/>
  <c r="I1456" i="1"/>
  <c r="I1451" i="1"/>
  <c r="I1449" i="1"/>
  <c r="I1447" i="1"/>
  <c r="I1474" i="1"/>
  <c r="I1465" i="1"/>
  <c r="D408" i="4"/>
  <c r="F350" i="4"/>
  <c r="C345" i="1"/>
  <c r="E639" i="4"/>
  <c r="D407" i="1"/>
  <c r="D412" i="4"/>
  <c r="I1466" i="1"/>
  <c r="G1124" i="1"/>
  <c r="B191" i="9"/>
  <c r="F212" i="9"/>
  <c r="B212" i="9" s="1"/>
  <c r="B297" i="9"/>
  <c r="E296" i="9"/>
  <c r="I10" i="3" s="1"/>
  <c r="B294" i="9"/>
  <c r="E293" i="9"/>
  <c r="F141" i="6"/>
  <c r="H28" i="3"/>
  <c r="C1435" i="1"/>
  <c r="I23" i="3"/>
  <c r="D1214" i="1"/>
  <c r="D636" i="4"/>
  <c r="F528" i="4"/>
  <c r="C522" i="1"/>
  <c r="D635" i="4"/>
  <c r="F420" i="4"/>
  <c r="C414" i="1"/>
  <c r="I1473" i="1"/>
  <c r="F151" i="4" l="1"/>
  <c r="E289" i="4"/>
  <c r="E290" i="4" s="1"/>
  <c r="D286" i="1" s="1"/>
  <c r="I17" i="3"/>
  <c r="D285" i="1"/>
  <c r="G522" i="1"/>
  <c r="H522" i="1"/>
  <c r="D633" i="1"/>
  <c r="B20" i="9"/>
  <c r="E19" i="9"/>
  <c r="B299" i="9"/>
  <c r="E298" i="9"/>
  <c r="H1153" i="1"/>
  <c r="G1153" i="1"/>
  <c r="G414" i="1"/>
  <c r="H414" i="1"/>
  <c r="F635" i="4"/>
  <c r="C629" i="1"/>
  <c r="G1435" i="1"/>
  <c r="H1435" i="1"/>
  <c r="D639" i="4"/>
  <c r="F412" i="4"/>
  <c r="C407" i="1"/>
  <c r="G345" i="1"/>
  <c r="H345" i="1"/>
  <c r="F408" i="4"/>
  <c r="C403" i="1"/>
  <c r="G147" i="1"/>
  <c r="H147" i="1"/>
  <c r="D413" i="4"/>
  <c r="D291" i="4"/>
  <c r="F289" i="4"/>
  <c r="C285" i="1"/>
  <c r="D290" i="4"/>
  <c r="G293" i="1"/>
  <c r="H293" i="1"/>
  <c r="F407" i="4"/>
  <c r="C402" i="1"/>
  <c r="H1214" i="1"/>
  <c r="G1214" i="1"/>
  <c r="G1517" i="1"/>
  <c r="H1517" i="1"/>
  <c r="H11" i="3"/>
  <c r="G1408" i="1"/>
  <c r="H1408" i="1"/>
  <c r="H9" i="3"/>
  <c r="F636" i="4"/>
  <c r="C630" i="1"/>
  <c r="F68" i="5"/>
  <c r="H21" i="3"/>
  <c r="C1046" i="1"/>
  <c r="D6" i="5"/>
  <c r="I21" i="3"/>
  <c r="D1046" i="1"/>
  <c r="E6" i="5"/>
  <c r="G1065" i="1"/>
  <c r="H1065" i="1"/>
  <c r="F175" i="5"/>
  <c r="C1152" i="1"/>
  <c r="E291" i="4" l="1"/>
  <c r="D287" i="1" s="1"/>
  <c r="E413" i="4"/>
  <c r="F413" i="4" s="1"/>
  <c r="G282" i="9"/>
  <c r="E282" i="9" s="1"/>
  <c r="B282" i="9" s="1"/>
  <c r="G276" i="9"/>
  <c r="F6" i="5"/>
  <c r="C984" i="1"/>
  <c r="G630" i="1"/>
  <c r="H630" i="1"/>
  <c r="K3" i="9"/>
  <c r="I9" i="3"/>
  <c r="G402" i="1"/>
  <c r="H402" i="1"/>
  <c r="F290" i="4"/>
  <c r="C286" i="1"/>
  <c r="D640" i="4"/>
  <c r="D415" i="4"/>
  <c r="C408" i="1"/>
  <c r="G403" i="1"/>
  <c r="H403" i="1"/>
  <c r="D641" i="4"/>
  <c r="F639" i="4"/>
  <c r="C633" i="1"/>
  <c r="H1152" i="1"/>
  <c r="G1152" i="1"/>
  <c r="H276" i="9"/>
  <c r="D984" i="1"/>
  <c r="G1046" i="1"/>
  <c r="H1046" i="1"/>
  <c r="N3" i="9"/>
  <c r="I11" i="3"/>
  <c r="G285" i="1"/>
  <c r="H285" i="1"/>
  <c r="F291" i="4"/>
  <c r="C287" i="1"/>
  <c r="G407" i="1"/>
  <c r="H407" i="1"/>
  <c r="D414" i="4"/>
  <c r="G629" i="1"/>
  <c r="H629" i="1"/>
  <c r="E640" i="4" l="1"/>
  <c r="D408" i="1"/>
  <c r="G408" i="1" s="1"/>
  <c r="E415" i="4"/>
  <c r="D410" i="1" s="1"/>
  <c r="E414" i="4"/>
  <c r="D409" i="1" s="1"/>
  <c r="H408" i="1"/>
  <c r="F415" i="4"/>
  <c r="C410" i="1"/>
  <c r="C409" i="1"/>
  <c r="G287" i="1"/>
  <c r="H287" i="1"/>
  <c r="G633" i="1"/>
  <c r="H633" i="1"/>
  <c r="C635" i="1"/>
  <c r="D642" i="4"/>
  <c r="D645" i="4" s="1"/>
  <c r="F640" i="4"/>
  <c r="C634" i="1"/>
  <c r="G286" i="1"/>
  <c r="H286" i="1"/>
  <c r="H8" i="3"/>
  <c r="G984" i="1"/>
  <c r="H984" i="1"/>
  <c r="E276" i="9"/>
  <c r="F414" i="4" l="1"/>
  <c r="E641" i="4"/>
  <c r="E642" i="4"/>
  <c r="D634" i="1"/>
  <c r="H634" i="1" s="1"/>
  <c r="H18" i="3"/>
  <c r="C639" i="1"/>
  <c r="M3" i="9"/>
  <c r="B276" i="9"/>
  <c r="E275" i="9"/>
  <c r="I8" i="3" s="1"/>
  <c r="G634" i="1"/>
  <c r="D646" i="4"/>
  <c r="F642" i="4"/>
  <c r="C636" i="1"/>
  <c r="G409" i="1"/>
  <c r="H409" i="1"/>
  <c r="G410" i="1"/>
  <c r="H410" i="1"/>
  <c r="D635" i="1" l="1"/>
  <c r="F641" i="4"/>
  <c r="E645" i="4"/>
  <c r="D636" i="1"/>
  <c r="E646" i="4"/>
  <c r="G636" i="1"/>
  <c r="H636" i="1"/>
  <c r="F646" i="4"/>
  <c r="H19" i="3"/>
  <c r="C640" i="1"/>
  <c r="I19" i="3" l="1"/>
  <c r="D640" i="1"/>
  <c r="G640" i="1" s="1"/>
  <c r="F645" i="4"/>
  <c r="I18" i="3"/>
  <c r="G274" i="9"/>
  <c r="E274" i="9" s="1"/>
  <c r="B274" i="9" s="1"/>
  <c r="D639" i="1"/>
  <c r="H7" i="3" s="1"/>
  <c r="H635" i="1"/>
  <c r="G635" i="1"/>
  <c r="H640" i="1" l="1"/>
  <c r="H639" i="1"/>
  <c r="G639" i="1"/>
  <c r="J3" i="9"/>
  <c r="I7" i="3"/>
  <c r="M271" i="9" l="1"/>
  <c r="L271" i="9"/>
  <c r="G18" i="9"/>
  <c r="H18" i="9"/>
  <c r="K13" i="9"/>
  <c r="I17" i="9"/>
  <c r="K5" i="9"/>
  <c r="I7" i="9"/>
  <c r="J8" i="9"/>
  <c r="K9" i="9"/>
  <c r="I11" i="9"/>
  <c r="J12" i="9"/>
  <c r="G15" i="9"/>
  <c r="H16" i="9"/>
  <c r="H17" i="9"/>
  <c r="I6" i="9"/>
  <c r="J7" i="9"/>
  <c r="K8" i="9"/>
  <c r="I5" i="9"/>
  <c r="J6" i="9"/>
  <c r="K7" i="9"/>
  <c r="I9" i="9"/>
  <c r="J10" i="9"/>
  <c r="K11" i="9"/>
  <c r="I13" i="9"/>
  <c r="L15" i="9"/>
  <c r="M16" i="9"/>
  <c r="J17" i="9"/>
  <c r="J5" i="9"/>
  <c r="K6" i="9"/>
  <c r="I8" i="9"/>
  <c r="J9" i="9"/>
  <c r="K10" i="9"/>
  <c r="I12" i="9"/>
  <c r="J13" i="9"/>
  <c r="M15" i="9"/>
  <c r="L16" i="9"/>
  <c r="F16" i="9" s="1"/>
  <c r="J11" i="9"/>
  <c r="K12" i="9"/>
  <c r="H15" i="9"/>
  <c r="G16" i="9"/>
  <c r="G17" i="9"/>
  <c r="E16" i="9" l="1"/>
  <c r="B16" i="9" s="1"/>
  <c r="E8" i="9"/>
  <c r="B8" i="9" s="1"/>
  <c r="E15" i="9"/>
  <c r="E11" i="9"/>
  <c r="B11" i="9" s="1"/>
  <c r="E18" i="9"/>
  <c r="B18" i="9" s="1"/>
  <c r="E13" i="9"/>
  <c r="B13" i="9" s="1"/>
  <c r="E10" i="9"/>
  <c r="B10" i="9" s="1"/>
  <c r="E5" i="9"/>
  <c r="E17" i="9"/>
  <c r="B17" i="9" s="1"/>
  <c r="E12" i="9"/>
  <c r="B12" i="9" s="1"/>
  <c r="F15" i="9"/>
  <c r="F14" i="9" s="1"/>
  <c r="E9" i="9"/>
  <c r="B9" i="9" s="1"/>
  <c r="E6" i="9"/>
  <c r="B6" i="9" s="1"/>
  <c r="E7" i="9"/>
  <c r="B7" i="9" s="1"/>
  <c r="F271" i="9"/>
  <c r="B271" i="9" l="1"/>
  <c r="F19" i="9"/>
  <c r="F3" i="9" s="1"/>
  <c r="B15" i="9"/>
  <c r="E14" i="9"/>
  <c r="B5" i="9"/>
  <c r="E4" i="9"/>
  <c r="E3" i="9" s="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<sst xmlns="http://schemas.openxmlformats.org/spreadsheetml/2006/main" count="4338" uniqueCount="3400">
  <si>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</si>
  <si>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</si>
  <si>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</si>
  <si>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</si>
  <si>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</si>
  <si>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</si>
  <si>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</si>
  <si>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</si>
  <si>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</si>
  <si>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</si>
  <si>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</si>
  <si>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</si>
  <si>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</si>
  <si>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</si>
  <si>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</si>
  <si>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</si>
  <si>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</si>
  <si>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</si>
  <si>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</si>
  <si>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</si>
  <si>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</si>
  <si>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</si>
  <si>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</si>
  <si>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</si>
  <si>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</si>
  <si>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</si>
  <si>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</si>
  <si>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</si>
  <si>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</si>
  <si>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</si>
  <si>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</si>
  <si>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CENTAR ZA KULTURU RUDAR</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</si>
  <si>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</si>
  <si>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</si>
  <si>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</si>
  <si>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</si>
  <si>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</si>
  <si>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</si>
  <si>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</si>
  <si>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</si>
  <si>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</si>
  <si>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</si>
  <si>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</si>
  <si>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</si>
  <si>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</si>
  <si>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</si>
  <si>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</si>
  <si>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</si>
  <si>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</si>
  <si>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51038 - CENTAR ZA KULTURU RUDAR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</si>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</sst>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19919.329999999998</v>
      </c>
      <c r="D2" s="6">
        <f>'PR-RAS'!E6</f>
        <v>33826.9</v>
      </c>
      <c r="E2" s="6">
        <v>0</v>
      </c>
      <c r="F2" s="6">
        <v>0</v>
      </c>
      <c r="G2" s="7">
        <f t="shared" ref="G2:G264" si="0">(B2/1000)*(C2*1+D2*2)</f>
        <v>87.573130000000006</v>
      </c>
      <c r="H2" s="7">
        <f t="shared" ref="H2:H264" si="1">ABS(C2-ROUND(C2,0))+ABS(D2-ROUND(D2,0))</f>
        <v>0.42999999999665306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1924.5</v>
      </c>
      <c r="E46" s="1">
        <v>0</v>
      </c>
      <c r="F46" s="1">
        <v>0</v>
      </c>
      <c r="G46" s="2">
        <f t="shared" si="0"/>
        <v>173.20499999999998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1194.5</v>
      </c>
      <c r="E55" s="1">
        <v>0</v>
      </c>
      <c r="F55" s="1">
        <v>0</v>
      </c>
      <c r="G55" s="2">
        <f t="shared" si="0"/>
        <v>129.006</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1194.5</v>
      </c>
      <c r="E56" s="1">
        <v>0</v>
      </c>
      <c r="F56" s="1">
        <v>0</v>
      </c>
      <c r="G56" s="2">
        <f t="shared" si="0"/>
        <v>131.39500000000001</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730</v>
      </c>
      <c r="E73" s="1">
        <v>0</v>
      </c>
      <c r="F73" s="1">
        <v>0</v>
      </c>
      <c r="G73" s="2">
        <f t="shared" si="0"/>
        <v>105.11999999999999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730</v>
      </c>
      <c r="E74" s="1">
        <v>0</v>
      </c>
      <c r="F74" s="1">
        <v>0</v>
      </c>
      <c r="G74" s="2">
        <f t="shared" si="0"/>
        <v>106.58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2837.98</v>
      </c>
      <c r="D120" s="1">
        <f>'PR-RAS'!E124</f>
        <v>11230.18</v>
      </c>
      <c r="E120" s="1">
        <v>0</v>
      </c>
      <c r="F120" s="1">
        <v>0</v>
      </c>
      <c r="G120" s="2">
        <f t="shared" si="0"/>
        <v>3010.5024599999997</v>
      </c>
      <c r="H120" s="2">
        <f t="shared" si="1"/>
        <v>0.20000000000027285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2837.98</v>
      </c>
      <c r="D121" s="1">
        <f>'PR-RAS'!E125</f>
        <v>11230.18</v>
      </c>
      <c r="E121" s="1">
        <v>0</v>
      </c>
      <c r="F121" s="1">
        <v>0</v>
      </c>
      <c r="G121" s="2">
        <f t="shared" si="0"/>
        <v>3035.8008</v>
      </c>
      <c r="H121" s="2">
        <f t="shared" si="1"/>
        <v>0.20000000000027285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2837.98</v>
      </c>
      <c r="D123" s="1">
        <f>'PR-RAS'!E127</f>
        <v>11230.18</v>
      </c>
      <c r="E123" s="1">
        <v>0</v>
      </c>
      <c r="F123" s="1">
        <v>0</v>
      </c>
      <c r="G123" s="2">
        <f t="shared" si="0"/>
        <v>3086.3974800000001</v>
      </c>
      <c r="H123" s="2">
        <f t="shared" si="1"/>
        <v>0.20000000000027285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17081.349999999999</v>
      </c>
      <c r="D129" s="1">
        <f>'PR-RAS'!E133</f>
        <v>20672.22</v>
      </c>
      <c r="E129" s="1">
        <v>0</v>
      </c>
      <c r="F129" s="1">
        <v>0</v>
      </c>
      <c r="G129" s="2">
        <f t="shared" si="0"/>
        <v>7478.5011199999999</v>
      </c>
      <c r="H129" s="2">
        <f t="shared" si="1"/>
        <v>0.56999999999970896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17081.349999999999</v>
      </c>
      <c r="D130" s="1">
        <f>'PR-RAS'!E134</f>
        <v>20672.22</v>
      </c>
      <c r="E130" s="1">
        <v>0</v>
      </c>
      <c r="F130" s="1">
        <v>0</v>
      </c>
      <c r="G130" s="2">
        <f t="shared" si="0"/>
        <v>7536.9269100000001</v>
      </c>
      <c r="H130" s="2">
        <f t="shared" si="1"/>
        <v>0.56999999999970896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17081.349999999999</v>
      </c>
      <c r="D131" s="1">
        <f>'PR-RAS'!E135</f>
        <v>20672.22</v>
      </c>
      <c r="E131" s="1">
        <v>0</v>
      </c>
      <c r="F131" s="1">
        <v>0</v>
      </c>
      <c r="G131" s="2">
        <f t="shared" si="0"/>
        <v>7595.3527000000004</v>
      </c>
      <c r="H131" s="2">
        <f t="shared" si="1"/>
        <v>0.56999999999970896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19702.93</v>
      </c>
      <c r="D147" s="1">
        <f>'PR-RAS'!E151</f>
        <v>32173.189999999995</v>
      </c>
      <c r="E147" s="1">
        <v>0</v>
      </c>
      <c r="F147" s="1">
        <v>0</v>
      </c>
      <c r="G147" s="2">
        <f t="shared" si="0"/>
        <v>12271.199259999999</v>
      </c>
      <c r="H147" s="2">
        <f t="shared" si="1"/>
        <v>0.25999999999476131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14562.720000000001</v>
      </c>
      <c r="D148" s="1">
        <f>'PR-RAS'!E152</f>
        <v>17102</v>
      </c>
      <c r="E148" s="1">
        <v>0</v>
      </c>
      <c r="F148" s="1">
        <v>0</v>
      </c>
      <c r="G148" s="2">
        <f t="shared" si="0"/>
        <v>7168.70784</v>
      </c>
      <c r="H148" s="2">
        <f t="shared" si="1"/>
        <v>0.27999999999883585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12010.31</v>
      </c>
      <c r="D149" s="1">
        <f>'PR-RAS'!E153</f>
        <v>14383.26</v>
      </c>
      <c r="E149" s="1">
        <v>0</v>
      </c>
      <c r="F149" s="1">
        <v>0</v>
      </c>
      <c r="G149" s="2">
        <f t="shared" si="0"/>
        <v>6034.97084</v>
      </c>
      <c r="H149" s="2">
        <f t="shared" si="1"/>
        <v>0.56999999999970896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12010.31</v>
      </c>
      <c r="D150" s="1">
        <f>'PR-RAS'!E154</f>
        <v>14131.09</v>
      </c>
      <c r="E150" s="1">
        <v>0</v>
      </c>
      <c r="F150" s="1">
        <v>0</v>
      </c>
      <c r="G150" s="2">
        <f t="shared" si="0"/>
        <v>6000.6010099999994</v>
      </c>
      <c r="H150" s="2">
        <f t="shared" si="1"/>
        <v>0.3999999999996362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252.17</v>
      </c>
      <c r="E151" s="1">
        <v>0</v>
      </c>
      <c r="F151" s="1">
        <v>0</v>
      </c>
      <c r="G151" s="2">
        <f t="shared" si="0"/>
        <v>75.650999999999996</v>
      </c>
      <c r="H151" s="2">
        <f t="shared" si="1"/>
        <v>0.16999999999998749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570.71</v>
      </c>
      <c r="D154" s="1">
        <f>'PR-RAS'!E158</f>
        <v>387.1</v>
      </c>
      <c r="E154" s="1">
        <v>0</v>
      </c>
      <c r="F154" s="1">
        <v>0</v>
      </c>
      <c r="G154" s="2">
        <f t="shared" si="0"/>
        <v>205.77123</v>
      </c>
      <c r="H154" s="2">
        <f t="shared" si="1"/>
        <v>0.38999999999998636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1981.7</v>
      </c>
      <c r="D155" s="1">
        <f>'PR-RAS'!E159</f>
        <v>2331.64</v>
      </c>
      <c r="E155" s="1">
        <v>0</v>
      </c>
      <c r="F155" s="1">
        <v>0</v>
      </c>
      <c r="G155" s="2">
        <f t="shared" si="0"/>
        <v>1023.32692</v>
      </c>
      <c r="H155" s="2">
        <f t="shared" si="1"/>
        <v>0.66000000000008185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1981.7</v>
      </c>
      <c r="D157" s="1">
        <f>'PR-RAS'!E161</f>
        <v>2331.64</v>
      </c>
      <c r="E157" s="1">
        <v>0</v>
      </c>
      <c r="F157" s="1">
        <v>0</v>
      </c>
      <c r="G157" s="2">
        <f t="shared" si="0"/>
        <v>1036.61688</v>
      </c>
      <c r="H157" s="2">
        <f t="shared" si="1"/>
        <v>0.66000000000008185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4957.0300000000007</v>
      </c>
      <c r="D159" s="1">
        <f>'PR-RAS'!E163</f>
        <v>14780.569999999996</v>
      </c>
      <c r="E159" s="1">
        <v>0</v>
      </c>
      <c r="F159" s="1">
        <v>0</v>
      </c>
      <c r="G159" s="2">
        <f t="shared" si="0"/>
        <v>5453.8708599999982</v>
      </c>
      <c r="H159" s="2">
        <f t="shared" si="1"/>
        <v>0.46000000000458385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848.48</v>
      </c>
      <c r="D160" s="1">
        <f>'PR-RAS'!E164</f>
        <v>1286.79</v>
      </c>
      <c r="E160" s="1">
        <v>0</v>
      </c>
      <c r="F160" s="1">
        <v>0</v>
      </c>
      <c r="G160" s="2">
        <f t="shared" si="0"/>
        <v>544.10753999999997</v>
      </c>
      <c r="H160" s="2">
        <f t="shared" si="1"/>
        <v>0.69000000000005457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263.49</v>
      </c>
      <c r="E161" s="1">
        <v>0</v>
      </c>
      <c r="F161" s="1">
        <v>0</v>
      </c>
      <c r="G161" s="2">
        <f t="shared" si="0"/>
        <v>84.316800000000001</v>
      </c>
      <c r="H161" s="2">
        <f t="shared" si="1"/>
        <v>0.49000000000000909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848.48</v>
      </c>
      <c r="D162" s="1">
        <f>'PR-RAS'!E166</f>
        <v>1023.3</v>
      </c>
      <c r="E162" s="1">
        <v>0</v>
      </c>
      <c r="F162" s="1">
        <v>0</v>
      </c>
      <c r="G162" s="2">
        <f t="shared" si="0"/>
        <v>466.10788000000002</v>
      </c>
      <c r="H162" s="2">
        <f t="shared" si="1"/>
        <v>0.77999999999997272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4108.55</v>
      </c>
      <c r="D173" s="1">
        <f>'PR-RAS'!E177</f>
        <v>12938.569999999998</v>
      </c>
      <c r="E173" s="1">
        <v>0</v>
      </c>
      <c r="F173" s="1">
        <v>0</v>
      </c>
      <c r="G173" s="2">
        <f t="shared" si="0"/>
        <v>5157.5386799999987</v>
      </c>
      <c r="H173" s="2">
        <f t="shared" si="1"/>
        <v>0.88000000000192813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829.52</v>
      </c>
      <c r="E175" s="1">
        <v>0</v>
      </c>
      <c r="F175" s="1">
        <v>0</v>
      </c>
      <c r="G175" s="2">
        <f t="shared" si="0"/>
        <v>288.67295999999999</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234.75</v>
      </c>
      <c r="D176" s="1">
        <f>'PR-RAS'!E180</f>
        <v>0</v>
      </c>
      <c r="E176" s="1">
        <v>0</v>
      </c>
      <c r="F176" s="1">
        <v>0</v>
      </c>
      <c r="G176" s="2">
        <f t="shared" si="0"/>
        <v>41.081249999999997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3382.42</v>
      </c>
      <c r="D180" s="1">
        <f>'PR-RAS'!E184</f>
        <v>10659.46</v>
      </c>
      <c r="E180" s="1">
        <v>0</v>
      </c>
      <c r="F180" s="1">
        <v>0</v>
      </c>
      <c r="G180" s="2">
        <f t="shared" si="0"/>
        <v>4421.539859999999</v>
      </c>
      <c r="H180" s="2">
        <f t="shared" si="1"/>
        <v>0.87999999999919964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491.38</v>
      </c>
      <c r="D181" s="1">
        <f>'PR-RAS'!E185</f>
        <v>501.46</v>
      </c>
      <c r="E181" s="1">
        <v>0</v>
      </c>
      <c r="F181" s="1">
        <v>0</v>
      </c>
      <c r="G181" s="2">
        <f t="shared" si="0"/>
        <v>268.97399999999999</v>
      </c>
      <c r="H181" s="2">
        <f t="shared" si="1"/>
        <v>0.83999999999997499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948.13</v>
      </c>
      <c r="E182" s="1">
        <v>0</v>
      </c>
      <c r="F182" s="1">
        <v>0</v>
      </c>
      <c r="G182" s="2">
        <f t="shared" si="0"/>
        <v>343.22305999999998</v>
      </c>
      <c r="H182" s="2">
        <f t="shared" si="1"/>
        <v>0.12999999999999545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555.21</v>
      </c>
      <c r="E184" s="1">
        <v>0</v>
      </c>
      <c r="F184" s="1">
        <v>0</v>
      </c>
      <c r="G184" s="2">
        <f t="shared" si="0"/>
        <v>203.20686000000001</v>
      </c>
      <c r="H184" s="2">
        <f t="shared" si="1"/>
        <v>0.21000000000003638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462.3</v>
      </c>
      <c r="E187" s="1">
        <v>0</v>
      </c>
      <c r="F187" s="1">
        <v>0</v>
      </c>
      <c r="G187" s="2">
        <f t="shared" si="0"/>
        <v>171.97560000000001</v>
      </c>
      <c r="H187" s="2">
        <f t="shared" si="1"/>
        <v>0.30000000000001137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92.91</v>
      </c>
      <c r="E188" s="1">
        <v>0</v>
      </c>
      <c r="F188" s="1">
        <v>0</v>
      </c>
      <c r="G188" s="2">
        <f t="shared" si="0"/>
        <v>34.748339999999999</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183.18</v>
      </c>
      <c r="D192" s="1">
        <f>'PR-RAS'!E196</f>
        <v>290.62</v>
      </c>
      <c r="E192" s="1">
        <v>0</v>
      </c>
      <c r="F192" s="1">
        <v>0</v>
      </c>
      <c r="G192" s="2">
        <f t="shared" si="0"/>
        <v>146.00422</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183.18</v>
      </c>
      <c r="D206" s="1">
        <f>'PR-RAS'!E210</f>
        <v>290.62</v>
      </c>
      <c r="E206" s="1">
        <v>0</v>
      </c>
      <c r="F206" s="1">
        <v>0</v>
      </c>
      <c r="G206" s="2">
        <f t="shared" si="0"/>
        <v>156.70609999999999</v>
      </c>
      <c r="H206" s="2">
        <f t="shared" si="1"/>
        <v>0.56000000000000227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183.18</v>
      </c>
      <c r="D207" s="1">
        <f>'PR-RAS'!E211</f>
        <v>290.62</v>
      </c>
      <c r="E207" s="1">
        <v>0</v>
      </c>
      <c r="F207" s="1">
        <v>0</v>
      </c>
      <c r="G207" s="2">
        <f t="shared" si="0"/>
        <v>157.47051999999999</v>
      </c>
      <c r="H207" s="2">
        <f t="shared" si="1"/>
        <v>0.56000000000000227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19702.93</v>
      </c>
      <c r="D285" s="1">
        <f>'PR-RAS'!E289</f>
        <v>32173.189999999995</v>
      </c>
      <c r="E285" s="1">
        <v>0</v>
      </c>
      <c r="F285" s="1">
        <v>0</v>
      </c>
      <c r="G285" s="2">
        <f t="shared" si="8"/>
        <v>23870.004039999996</v>
      </c>
      <c r="H285" s="2">
        <f t="shared" si="9"/>
        <v>0.25999999999476131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216.39999999999782</v>
      </c>
      <c r="D286" s="1">
        <f>'PR-RAS'!E290</f>
        <v>1653.7100000000064</v>
      </c>
      <c r="E286" s="1">
        <v>0</v>
      </c>
      <c r="F286" s="1">
        <v>0</v>
      </c>
      <c r="G286" s="2">
        <f t="shared" si="8"/>
        <v>1004.2887000000029</v>
      </c>
      <c r="H286" s="2">
        <f t="shared" si="9"/>
        <v>0.68999999999141437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70.62</v>
      </c>
      <c r="D288" s="1">
        <f>'PR-RAS'!E292</f>
        <v>3456.49</v>
      </c>
      <c r="E288" s="1">
        <v>0</v>
      </c>
      <c r="F288" s="1">
        <v>0</v>
      </c>
      <c r="G288" s="2">
        <f t="shared" si="8"/>
        <v>2004.2931999999996</v>
      </c>
      <c r="H288" s="2">
        <f t="shared" si="9"/>
        <v>0.86999999999977717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3325.17</v>
      </c>
      <c r="E405" s="1">
        <v>0</v>
      </c>
      <c r="F405" s="1">
        <v>0</v>
      </c>
      <c r="G405" s="2">
        <f t="shared" si="8"/>
        <v>2686.7373600000001</v>
      </c>
      <c r="H405" s="2">
        <f t="shared" si="9"/>
        <v>0.17000000000007276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19919.329999999998</v>
      </c>
      <c r="D407" s="1">
        <f>'PR-RAS'!E412</f>
        <v>33826.9</v>
      </c>
      <c r="E407" s="1">
        <v>0</v>
      </c>
      <c r="F407" s="1">
        <v>0</v>
      </c>
      <c r="G407" s="2">
        <f t="shared" si="8"/>
        <v>35554.690780000004</v>
      </c>
      <c r="H407" s="2">
        <f t="shared" si="9"/>
        <v>0.42999999999665306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19702.93</v>
      </c>
      <c r="D408" s="1">
        <f>'PR-RAS'!E413</f>
        <v>32173.189999999995</v>
      </c>
      <c r="E408" s="1">
        <v>0</v>
      </c>
      <c r="F408" s="1">
        <v>0</v>
      </c>
      <c r="G408" s="2">
        <f t="shared" si="8"/>
        <v>34208.069169999995</v>
      </c>
      <c r="H408" s="2">
        <f t="shared" si="9"/>
        <v>0.25999999999476131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216.39999999999782</v>
      </c>
      <c r="D409" s="1">
        <f>'PR-RAS'!E414</f>
        <v>1653.7100000000064</v>
      </c>
      <c r="E409" s="1">
        <v>0</v>
      </c>
      <c r="F409" s="1">
        <v>0</v>
      </c>
      <c r="G409" s="2">
        <f t="shared" si="8"/>
        <v>1437.7185600000043</v>
      </c>
      <c r="H409" s="2">
        <f t="shared" si="9"/>
        <v>0.68999999999141437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70.62</v>
      </c>
      <c r="D411" s="1">
        <f>'PR-RAS'!E416</f>
        <v>131.31999999999971</v>
      </c>
      <c r="E411" s="1">
        <v>0</v>
      </c>
      <c r="F411" s="1">
        <v>0</v>
      </c>
      <c r="G411" s="2">
        <f t="shared" si="8"/>
        <v>136.63659999999976</v>
      </c>
      <c r="H411" s="2">
        <f t="shared" si="9"/>
        <v>0.69999999999970441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19919.329999999998</v>
      </c>
      <c r="D633" s="1">
        <f>'PR-RAS'!E639</f>
        <v>33826.9</v>
      </c>
      <c r="E633" s="1">
        <v>0</v>
      </c>
      <c r="F633" s="1">
        <v>0</v>
      </c>
      <c r="G633" s="2">
        <f t="shared" si="10"/>
        <v>55346.218160000004</v>
      </c>
      <c r="H633" s="2">
        <f t="shared" si="11"/>
        <v>0.42999999999665306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19702.93</v>
      </c>
      <c r="D634" s="1">
        <f>'PR-RAS'!E640</f>
        <v>32173.189999999995</v>
      </c>
      <c r="E634" s="1">
        <v>0</v>
      </c>
      <c r="F634" s="1">
        <v>0</v>
      </c>
      <c r="G634" s="2">
        <f t="shared" si="10"/>
        <v>53203.213230000001</v>
      </c>
      <c r="H634" s="2">
        <f t="shared" si="11"/>
        <v>0.25999999999476131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216.39999999999782</v>
      </c>
      <c r="D635" s="1">
        <f>'PR-RAS'!E641</f>
        <v>1653.7100000000064</v>
      </c>
      <c r="E635" s="1">
        <v>0</v>
      </c>
      <c r="F635" s="1">
        <v>0</v>
      </c>
      <c r="G635" s="2">
        <f t="shared" si="10"/>
        <v>2234.101880000007</v>
      </c>
      <c r="H635" s="2">
        <f t="shared" si="11"/>
        <v>0.68999999999141437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70.62</v>
      </c>
      <c r="D637" s="1">
        <f>'PR-RAS'!E643</f>
        <v>131.31999999999971</v>
      </c>
      <c r="E637" s="1">
        <v>0</v>
      </c>
      <c r="F637" s="1">
        <v>0</v>
      </c>
      <c r="G637" s="2">
        <f t="shared" si="10"/>
        <v>211.95335999999963</v>
      </c>
      <c r="H637" s="2">
        <f t="shared" si="11"/>
        <v>0.69999999999970441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287.01999999999782</v>
      </c>
      <c r="D639" s="1">
        <f>'PR-RAS'!E645</f>
        <v>1785.0300000000061</v>
      </c>
      <c r="E639" s="1">
        <v>0</v>
      </c>
      <c r="F639" s="1">
        <v>0</v>
      </c>
      <c r="G639" s="2">
        <f t="shared" si="10"/>
        <v>2460.8170400000063</v>
      </c>
      <c r="H639" s="2">
        <f t="shared" si="11"/>
        <v>5.0000000003933565E-2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70.62</v>
      </c>
      <c r="D642" s="1">
        <f>'PR-RAS'!E649</f>
        <v>131.32</v>
      </c>
      <c r="E642" s="1">
        <v>0</v>
      </c>
      <c r="F642" s="1">
        <v>0</v>
      </c>
      <c r="G642" s="2">
        <f t="shared" si="10"/>
        <v>213.61966000000001</v>
      </c>
      <c r="H642" s="2">
        <f t="shared" si="11"/>
        <v>0.69999999999998863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24361.56</v>
      </c>
      <c r="D643" s="1">
        <f>'PR-RAS'!E650</f>
        <v>33886.35</v>
      </c>
      <c r="E643" s="1">
        <v>0</v>
      </c>
      <c r="F643" s="1">
        <v>0</v>
      </c>
      <c r="G643" s="2">
        <f t="shared" si="10"/>
        <v>59150.194919999994</v>
      </c>
      <c r="H643" s="2">
        <f t="shared" si="11"/>
        <v>0.78999999999723514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24145.17</v>
      </c>
      <c r="D644" s="1">
        <f>'PR-RAS'!E651</f>
        <v>32232.639999999999</v>
      </c>
      <c r="E644" s="1">
        <v>0</v>
      </c>
      <c r="F644" s="1">
        <v>0</v>
      </c>
      <c r="G644" s="2">
        <f t="shared" si="10"/>
        <v>56976.519350000002</v>
      </c>
      <c r="H644" s="2">
        <f t="shared" si="11"/>
        <v>0.52999999999883585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287.01000000000204</v>
      </c>
      <c r="D645" s="1">
        <f>'PR-RAS'!E652</f>
        <v>1785.0299999999988</v>
      </c>
      <c r="E645" s="1">
        <v>0</v>
      </c>
      <c r="F645" s="1">
        <v>0</v>
      </c>
      <c r="G645" s="2">
        <f t="shared" si="10"/>
        <v>2483.9530799999998</v>
      </c>
      <c r="H645" s="2">
        <f t="shared" si="11"/>
        <v>4.0000000000873115E-2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1194.5</v>
      </c>
      <c r="E654" s="1">
        <v>0</v>
      </c>
      <c r="F654" s="1">
        <v>0</v>
      </c>
      <c r="G654" s="2">
        <f t="shared" si="10"/>
        <v>1560.0170000000001</v>
      </c>
      <c r="H654" s="2">
        <f t="shared" si="11"/>
        <v>0.5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848.48</v>
      </c>
      <c r="D711" s="1">
        <f>'PR-RAS'!E718</f>
        <v>1023.3</v>
      </c>
      <c r="E711" s="1">
        <v>0</v>
      </c>
      <c r="F711" s="1">
        <v>0</v>
      </c>
      <c r="G711" s="2">
        <f t="shared" si="10"/>
        <v>2055.5067999999997</v>
      </c>
      <c r="H711" s="2">
        <f t="shared" si="11"/>
        <v>0.77999999999997272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1557.85</v>
      </c>
      <c r="E714" s="1">
        <v>0</v>
      </c>
      <c r="F714" s="1">
        <v>0</v>
      </c>
      <c r="G714" s="2">
        <f t="shared" si="10"/>
        <v>2221.4940999999999</v>
      </c>
      <c r="H714" s="2">
        <f t="shared" si="11"/>
        <v>0.15000000000009095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32133.37</v>
      </c>
      <c r="D1481" s="1">
        <v>0</v>
      </c>
      <c r="E1481" s="1">
        <v>0</v>
      </c>
      <c r="F1481" s="1">
        <v>0</v>
      </c>
      <c r="G1481" s="2">
        <f t="shared" si="34"/>
        <v>64.266739999999999</v>
      </c>
      <c r="H1481" s="2">
        <f t="shared" si="35"/>
        <v>0.36999999999898137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32133.37</v>
      </c>
      <c r="D1483" s="1">
        <v>0</v>
      </c>
      <c r="E1483" s="1">
        <v>0</v>
      </c>
      <c r="F1483" s="1">
        <v>0</v>
      </c>
      <c r="G1483" s="2">
        <f t="shared" si="34"/>
        <v>128.53348</v>
      </c>
      <c r="H1483" s="2">
        <f t="shared" si="35"/>
        <v>0.36999999999898137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17102</v>
      </c>
      <c r="D1484" s="1">
        <v>0</v>
      </c>
      <c r="E1484" s="1">
        <v>0</v>
      </c>
      <c r="F1484" s="1">
        <v>0</v>
      </c>
      <c r="G1484" s="2">
        <f t="shared" si="34"/>
        <v>85.51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14740.75</v>
      </c>
      <c r="D1485" s="1">
        <v>0</v>
      </c>
      <c r="E1485" s="1">
        <v>0</v>
      </c>
      <c r="F1485" s="1">
        <v>0</v>
      </c>
      <c r="G1485" s="2">
        <f t="shared" si="34"/>
        <v>88.444500000000005</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290.62</v>
      </c>
      <c r="D1486" s="1">
        <v>0</v>
      </c>
      <c r="E1486" s="1">
        <v>0</v>
      </c>
      <c r="F1486" s="1">
        <v>0</v>
      </c>
      <c r="G1486" s="2">
        <f t="shared" si="34"/>
        <v>2.0343400000000003</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32133.37</v>
      </c>
      <c r="D1499" s="1">
        <v>0</v>
      </c>
      <c r="E1499" s="1">
        <v>0</v>
      </c>
      <c r="F1499" s="1">
        <v>0</v>
      </c>
      <c r="G1499" s="2">
        <f t="shared" si="34"/>
        <v>642.66740000000004</v>
      </c>
      <c r="H1499" s="2">
        <f t="shared" si="35"/>
        <v>0.36999999999898137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32133.37</v>
      </c>
      <c r="D1501" s="1">
        <v>0</v>
      </c>
      <c r="E1501" s="1">
        <v>0</v>
      </c>
      <c r="F1501" s="1">
        <v>0</v>
      </c>
      <c r="G1501" s="2">
        <f t="shared" si="34"/>
        <v>706.93413999999996</v>
      </c>
      <c r="H1501" s="2">
        <f t="shared" si="35"/>
        <v>0.36999999999898137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17102</v>
      </c>
      <c r="D1502" s="1">
        <v>0</v>
      </c>
      <c r="E1502" s="1">
        <v>0</v>
      </c>
      <c r="F1502" s="1">
        <v>0</v>
      </c>
      <c r="G1502" s="2">
        <f t="shared" si="34"/>
        <v>393.346</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14740.75</v>
      </c>
      <c r="D1503" s="1">
        <v>0</v>
      </c>
      <c r="E1503" s="1">
        <v>0</v>
      </c>
      <c r="F1503" s="1">
        <v>0</v>
      </c>
      <c r="G1503" s="2">
        <f t="shared" si="34"/>
        <v>353.77800000000002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290.62</v>
      </c>
      <c r="D1504" s="1">
        <v>0</v>
      </c>
      <c r="E1504" s="1">
        <v>0</v>
      </c>
      <c r="F1504" s="1">
        <v>0</v>
      </c>
      <c r="G1504" s="2">
        <f t="shared" si="34"/>
        <v>7.2655000000000003</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51038</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19919.329999999998</v>
      </c>
      <c r="I16" s="170">
        <f>'PR-RAS'!E6</f>
        <v>33826.9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19702.93</v>
      </c>
      <c r="I17" s="170">
        <f>'PR-RAS'!E151</f>
        <v>32173.189999999995</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287.01999999999782</v>
      </c>
      <c r="I18" s="170">
        <f>'PR-RAS'!E645</f>
        <v>1785.0300000000061</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79" zoomScale="130" zoomScaleNormal="130" workbookViewId="0">
      <selection activeCell="E650" sqref="E6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19919.329999999998</v>
      </c>
      <c r="E6" s="51">
        <f>E7+E44+E50+E82+E106+E124+E133+E139</f>
        <v>33826.9</v>
      </c>
      <c r="F6" s="52">
        <f t="shared" ref="F6:F131" si="0">IF(D6&lt;&gt;0,IF(E6/D6&gt;=100,"&gt;&gt;100",E6/D6*100),"-")</f>
        <v>169.81946681941614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1924.5</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1194.5</v>
      </c>
      <c r="F59" s="52" t="str">
        <f t="shared" si="0"/>
        <v>-</v>
      </c>
    </row>
    <row r="60" spans="1:6" ht="24" x14ac:dyDescent="0.2">
      <c r="A60" s="53">
        <v>6331</v>
      </c>
      <c r="B60" s="86" t="s">
        <v>166</v>
      </c>
      <c r="C60" s="50" t="s">
        <v>167</v>
      </c>
      <c r="D60" s="242">
        <v>0</v>
      </c>
      <c r="E60" s="242">
        <v>1194.5</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730</v>
      </c>
      <c r="F77" s="52" t="str">
        <f t="shared" si="0"/>
        <v>-</v>
      </c>
    </row>
    <row r="78" spans="1:6" ht="12.75" customHeight="1" x14ac:dyDescent="0.2">
      <c r="A78" s="53">
        <v>6391</v>
      </c>
      <c r="B78" s="85" t="s">
        <v>202</v>
      </c>
      <c r="C78" s="50" t="s">
        <v>203</v>
      </c>
      <c r="D78" s="242">
        <v>0</v>
      </c>
      <c r="E78" s="242">
        <v>730</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2837.98</v>
      </c>
      <c r="E124" s="51">
        <f t="shared" si="27"/>
        <v>11230.18</v>
      </c>
      <c r="F124" s="52">
        <f t="shared" si="0"/>
        <v>395.71032917779547</v>
      </c>
    </row>
    <row r="125" spans="1:6" ht="12.75" customHeight="1" x14ac:dyDescent="0.2">
      <c r="A125" s="53">
        <v>661</v>
      </c>
      <c r="B125" s="86" t="s">
        <v>296</v>
      </c>
      <c r="C125" s="50" t="s">
        <v>297</v>
      </c>
      <c r="D125" s="51">
        <f t="shared" ref="D125:E125" si="28">SUM(D126:D127)</f>
        <v>2837.98</v>
      </c>
      <c r="E125" s="51">
        <f t="shared" si="28"/>
        <v>11230.18</v>
      </c>
      <c r="F125" s="52">
        <f t="shared" si="0"/>
        <v>395.71032917779547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2837.98</v>
      </c>
      <c r="E127" s="242">
        <v>11230.18</v>
      </c>
      <c r="F127" s="52">
        <f t="shared" si="0"/>
        <v>395.71032917779547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17081.349999999999</v>
      </c>
      <c r="E133" s="51">
        <f t="shared" si="30"/>
        <v>20672.22</v>
      </c>
      <c r="F133" s="52">
        <f t="shared" ref="F133:F223" si="31">IF(D133&lt;&gt;0,IF(E133/D133&gt;=100,"&gt;&gt;100",E133/D133*100),"-")</f>
        <v>121.02216745163588</v>
      </c>
    </row>
    <row r="134" spans="1:6" ht="24" x14ac:dyDescent="0.2">
      <c r="A134" s="53">
        <v>671</v>
      </c>
      <c r="B134" s="232" t="s">
        <v>314</v>
      </c>
      <c r="C134" s="50" t="s">
        <v>315</v>
      </c>
      <c r="D134" s="51">
        <f t="shared" ref="D134:E134" si="32">SUM(D135:D137)</f>
        <v>17081.349999999999</v>
      </c>
      <c r="E134" s="51">
        <f t="shared" si="32"/>
        <v>20672.22</v>
      </c>
      <c r="F134" s="52">
        <f t="shared" si="31"/>
        <v>121.02216745163588</v>
      </c>
    </row>
    <row r="135" spans="1:6" ht="12.75" customHeight="1" x14ac:dyDescent="0.2">
      <c r="A135" s="53">
        <v>6711</v>
      </c>
      <c r="B135" s="85" t="s">
        <v>316</v>
      </c>
      <c r="C135" s="50" t="s">
        <v>317</v>
      </c>
      <c r="D135" s="242">
        <v>17081.349999999999</v>
      </c>
      <c r="E135" s="242">
        <v>20672.22</v>
      </c>
      <c r="F135" s="52">
        <f t="shared" si="31"/>
        <v>121.02216745163588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19702.93</v>
      </c>
      <c r="E151" s="51">
        <f t="shared" si="35"/>
        <v>32173.189999999995</v>
      </c>
      <c r="F151" s="52">
        <f t="shared" si="31"/>
        <v>163.29139879195628</v>
      </c>
    </row>
    <row r="152" spans="1:6" ht="12.75" customHeight="1" x14ac:dyDescent="0.2">
      <c r="A152" s="53">
        <v>31</v>
      </c>
      <c r="B152" s="85" t="s">
        <v>349</v>
      </c>
      <c r="C152" s="50" t="s">
        <v>350</v>
      </c>
      <c r="D152" s="51">
        <f t="shared" ref="D152:E152" si="36">D153+D158+D159</f>
        <v>14562.720000000001</v>
      </c>
      <c r="E152" s="51">
        <f t="shared" si="36"/>
        <v>17102</v>
      </c>
      <c r="F152" s="52">
        <f t="shared" si="31"/>
        <v>117.43685245613456</v>
      </c>
    </row>
    <row r="153" spans="1:6" ht="12.75" customHeight="1" x14ac:dyDescent="0.2">
      <c r="A153" s="53">
        <v>311</v>
      </c>
      <c r="B153" s="85" t="s">
        <v>351</v>
      </c>
      <c r="C153" s="50" t="s">
        <v>352</v>
      </c>
      <c r="D153" s="51">
        <f t="shared" ref="D153:E153" si="37">SUM(D154:D157)</f>
        <v>12010.31</v>
      </c>
      <c r="E153" s="51">
        <f t="shared" si="37"/>
        <v>14383.26</v>
      </c>
      <c r="F153" s="52">
        <f t="shared" si="31"/>
        <v>119.75760825490767</v>
      </c>
    </row>
    <row r="154" spans="1:6" ht="12.75" customHeight="1" x14ac:dyDescent="0.2">
      <c r="A154" s="53">
        <v>3111</v>
      </c>
      <c r="B154" s="85" t="s">
        <v>353</v>
      </c>
      <c r="C154" s="50" t="s">
        <v>354</v>
      </c>
      <c r="D154" s="242">
        <v>12010.31</v>
      </c>
      <c r="E154" s="242">
        <v>14131.09</v>
      </c>
      <c r="F154" s="52">
        <f t="shared" si="31"/>
        <v>117.65799550552818</v>
      </c>
    </row>
    <row r="155" spans="1:6" ht="12.75" customHeight="1" x14ac:dyDescent="0.2">
      <c r="A155" s="53">
        <v>3112</v>
      </c>
      <c r="B155" s="85" t="s">
        <v>355</v>
      </c>
      <c r="C155" s="50" t="s">
        <v>356</v>
      </c>
      <c r="D155" s="242">
        <v>0</v>
      </c>
      <c r="E155" s="242">
        <v>252.17</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570.71</v>
      </c>
      <c r="E158" s="242">
        <v>387.1</v>
      </c>
      <c r="F158" s="52">
        <f t="shared" si="31"/>
        <v>67.827793450263712</v>
      </c>
    </row>
    <row r="159" spans="1:6" ht="12.75" customHeight="1" x14ac:dyDescent="0.2">
      <c r="A159" s="53">
        <v>313</v>
      </c>
      <c r="B159" s="85" t="s">
        <v>363</v>
      </c>
      <c r="C159" s="50" t="s">
        <v>364</v>
      </c>
      <c r="D159" s="51">
        <f t="shared" ref="D159:E159" si="38">SUM(D160:D162)</f>
        <v>1981.7</v>
      </c>
      <c r="E159" s="51">
        <f t="shared" si="38"/>
        <v>2331.64</v>
      </c>
      <c r="F159" s="52">
        <f t="shared" si="31"/>
        <v>117.65857597012666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1981.7</v>
      </c>
      <c r="E161" s="242">
        <v>2331.64</v>
      </c>
      <c r="F161" s="52">
        <f t="shared" si="31"/>
        <v>117.65857597012666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4957.0300000000007</v>
      </c>
      <c r="E163" s="51">
        <f t="shared" si="39"/>
        <v>14780.569999999996</v>
      </c>
      <c r="F163" s="52">
        <f t="shared" si="31"/>
        <v>298.17390655291564</v>
      </c>
    </row>
    <row r="164" spans="1:6" ht="12.75" customHeight="1" x14ac:dyDescent="0.2">
      <c r="A164" s="53">
        <v>321</v>
      </c>
      <c r="B164" s="85" t="s">
        <v>372</v>
      </c>
      <c r="C164" s="50" t="s">
        <v>373</v>
      </c>
      <c r="D164" s="51">
        <f t="shared" ref="D164:E164" si="40">SUM(D165:D168)</f>
        <v>848.48</v>
      </c>
      <c r="E164" s="51">
        <f t="shared" si="40"/>
        <v>1286.79</v>
      </c>
      <c r="F164" s="52">
        <f t="shared" si="31"/>
        <v>151.65825947576843</v>
      </c>
    </row>
    <row r="165" spans="1:6" ht="12.75" customHeight="1" x14ac:dyDescent="0.2">
      <c r="A165" s="53">
        <v>3211</v>
      </c>
      <c r="B165" s="85" t="s">
        <v>374</v>
      </c>
      <c r="C165" s="50" t="s">
        <v>375</v>
      </c>
      <c r="D165" s="242">
        <v>0</v>
      </c>
      <c r="E165" s="242">
        <v>263.49</v>
      </c>
      <c r="F165" s="52" t="str">
        <f t="shared" si="31"/>
        <v>-</v>
      </c>
    </row>
    <row r="166" spans="1:6" ht="12.75" customHeight="1" x14ac:dyDescent="0.2">
      <c r="A166" s="53">
        <v>3212</v>
      </c>
      <c r="B166" s="85" t="s">
        <v>376</v>
      </c>
      <c r="C166" s="50" t="s">
        <v>377</v>
      </c>
      <c r="D166" s="242">
        <v>848.48</v>
      </c>
      <c r="E166" s="242">
        <v>1023.3</v>
      </c>
      <c r="F166" s="52">
        <f t="shared" si="31"/>
        <v>120.60390345087686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0</v>
      </c>
      <c r="E169" s="51">
        <f t="shared" si="41"/>
        <v>0</v>
      </c>
      <c r="F169" s="52" t="str">
        <f t="shared" si="31"/>
        <v>-</v>
      </c>
    </row>
    <row r="170" spans="1:6" ht="12.75" customHeight="1" x14ac:dyDescent="0.2">
      <c r="A170" s="53">
        <v>3221</v>
      </c>
      <c r="B170" s="85" t="s">
        <v>384</v>
      </c>
      <c r="C170" s="50" t="s">
        <v>385</v>
      </c>
      <c r="D170" s="242">
        <v>0</v>
      </c>
      <c r="E170" s="242"/>
      <c r="F170" s="52" t="str">
        <f t="shared" si="31"/>
        <v>-</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4108.55</v>
      </c>
      <c r="E177" s="51">
        <f t="shared" si="42"/>
        <v>12938.569999999998</v>
      </c>
      <c r="F177" s="52">
        <f t="shared" si="31"/>
        <v>314.91815847440085</v>
      </c>
    </row>
    <row r="178" spans="1:6" ht="12.75" customHeight="1" x14ac:dyDescent="0.2">
      <c r="A178" s="53">
        <v>3231</v>
      </c>
      <c r="B178" s="85" t="s">
        <v>400</v>
      </c>
      <c r="C178" s="50" t="s">
        <v>401</v>
      </c>
      <c r="D178" s="242">
        <v>0</v>
      </c>
      <c r="E178" s="242"/>
      <c r="F178" s="52" t="str">
        <f t="shared" si="31"/>
        <v>-</v>
      </c>
    </row>
    <row r="179" spans="1:6" ht="12.75" customHeight="1" x14ac:dyDescent="0.2">
      <c r="A179" s="53">
        <v>3232</v>
      </c>
      <c r="B179" s="85" t="s">
        <v>402</v>
      </c>
      <c r="C179" s="50" t="s">
        <v>403</v>
      </c>
      <c r="D179" s="242">
        <v>0</v>
      </c>
      <c r="E179" s="242">
        <v>829.52</v>
      </c>
      <c r="F179" s="52" t="str">
        <f t="shared" si="31"/>
        <v>-</v>
      </c>
    </row>
    <row r="180" spans="1:6" ht="12.75" customHeight="1" x14ac:dyDescent="0.2">
      <c r="A180" s="53">
        <v>3233</v>
      </c>
      <c r="B180" s="85" t="s">
        <v>404</v>
      </c>
      <c r="C180" s="50" t="s">
        <v>405</v>
      </c>
      <c r="D180" s="242">
        <v>234.75</v>
      </c>
      <c r="E180" s="242"/>
      <c r="F180" s="52">
        <f t="shared" si="31"/>
        <v>0</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3382.42</v>
      </c>
      <c r="E184" s="242">
        <v>10659.46</v>
      </c>
      <c r="F184" s="52">
        <f t="shared" si="31"/>
        <v>315.14300412130956</v>
      </c>
    </row>
    <row r="185" spans="1:6" ht="12.75" customHeight="1" x14ac:dyDescent="0.2">
      <c r="A185" s="53">
        <v>3238</v>
      </c>
      <c r="B185" s="85" t="s">
        <v>414</v>
      </c>
      <c r="C185" s="50" t="s">
        <v>415</v>
      </c>
      <c r="D185" s="242">
        <v>491.38</v>
      </c>
      <c r="E185" s="242">
        <v>501.46</v>
      </c>
      <c r="F185" s="52">
        <f t="shared" si="31"/>
        <v>102.0513655419431</v>
      </c>
    </row>
    <row r="186" spans="1:6" ht="12.75" customHeight="1" x14ac:dyDescent="0.2">
      <c r="A186" s="53">
        <v>3239</v>
      </c>
      <c r="B186" s="85" t="s">
        <v>416</v>
      </c>
      <c r="C186" s="50" t="s">
        <v>417</v>
      </c>
      <c r="D186" s="242">
        <v>0</v>
      </c>
      <c r="E186" s="242">
        <v>948.13</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555.21</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v>462.3</v>
      </c>
      <c r="F191" s="52" t="str">
        <f t="shared" si="31"/>
        <v>-</v>
      </c>
    </row>
    <row r="192" spans="1:6" ht="12.75" customHeight="1" x14ac:dyDescent="0.2">
      <c r="A192" s="53">
        <v>3294</v>
      </c>
      <c r="B192" s="85" t="s">
        <v>428</v>
      </c>
      <c r="C192" s="50" t="s">
        <v>429</v>
      </c>
      <c r="D192" s="242">
        <v>0</v>
      </c>
      <c r="E192" s="242">
        <v>92.91</v>
      </c>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183.18</v>
      </c>
      <c r="E196" s="51">
        <f t="shared" si="44"/>
        <v>290.62</v>
      </c>
      <c r="F196" s="52">
        <f t="shared" si="31"/>
        <v>158.65269134184953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183.18</v>
      </c>
      <c r="E210" s="51">
        <f t="shared" si="47"/>
        <v>290.62</v>
      </c>
      <c r="F210" s="52">
        <f t="shared" si="31"/>
        <v>158.65269134184953</v>
      </c>
    </row>
    <row r="211" spans="1:6" ht="12.75" customHeight="1" x14ac:dyDescent="0.2">
      <c r="A211" s="53">
        <v>3431</v>
      </c>
      <c r="B211" s="232" t="s">
        <v>466</v>
      </c>
      <c r="C211" s="50" t="s">
        <v>467</v>
      </c>
      <c r="D211" s="242">
        <v>183.18</v>
      </c>
      <c r="E211" s="242">
        <v>290.62</v>
      </c>
      <c r="F211" s="52">
        <f t="shared" si="31"/>
        <v>158.65269134184953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19702.93</v>
      </c>
      <c r="E289" s="51">
        <f t="shared" si="79"/>
        <v>32173.189999999995</v>
      </c>
      <c r="F289" s="52">
        <f t="shared" si="76"/>
        <v>163.29139879195628</v>
      </c>
    </row>
    <row r="290" spans="1:6" ht="12.75" customHeight="1" x14ac:dyDescent="0.2">
      <c r="A290" s="53" t="s">
        <v>609</v>
      </c>
      <c r="B290" s="85" t="s">
        <v>620</v>
      </c>
      <c r="C290" s="50" t="s">
        <v>621</v>
      </c>
      <c r="D290" s="51">
        <f>IF(D6&gt;=D289,D6-D289,0)</f>
        <v>216.39999999999782</v>
      </c>
      <c r="E290" s="51">
        <f>IF(E6&gt;=E289,E6-E289,0)</f>
        <v>1653.7100000000064</v>
      </c>
      <c r="F290" s="52">
        <f t="shared" si="76"/>
        <v>764.19131238448392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70.62</v>
      </c>
      <c r="E292" s="242">
        <v>3456.49</v>
      </c>
      <c r="F292" s="52">
        <f t="shared" si="76"/>
        <v>4894.4916454262238</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v>3325.17</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19919.329999999998</v>
      </c>
      <c r="E412" s="51">
        <f>E6+E298</f>
        <v>33826.9</v>
      </c>
      <c r="F412" s="52">
        <f t="shared" si="81"/>
        <v>169.81946681941614</v>
      </c>
    </row>
    <row r="413" spans="1:6" ht="12.75" customHeight="1" x14ac:dyDescent="0.2">
      <c r="A413" s="53" t="s">
        <v>609</v>
      </c>
      <c r="B413" s="85" t="s">
        <v>832</v>
      </c>
      <c r="C413" s="50" t="s">
        <v>833</v>
      </c>
      <c r="D413" s="51">
        <f t="shared" ref="D413:E413" si="112">D289+D350</f>
        <v>19702.93</v>
      </c>
      <c r="E413" s="51">
        <f t="shared" si="112"/>
        <v>32173.189999999995</v>
      </c>
      <c r="F413" s="52">
        <f t="shared" si="81"/>
        <v>163.29139879195628</v>
      </c>
    </row>
    <row r="414" spans="1:6" ht="12.75" customHeight="1" x14ac:dyDescent="0.2">
      <c r="A414" s="53" t="s">
        <v>609</v>
      </c>
      <c r="B414" s="85" t="s">
        <v>834</v>
      </c>
      <c r="C414" s="50" t="s">
        <v>835</v>
      </c>
      <c r="D414" s="51">
        <f t="shared" ref="D414:E414" si="113">IF(D412&gt;=D413,D412-D413,0)</f>
        <v>216.39999999999782</v>
      </c>
      <c r="E414" s="51">
        <f t="shared" si="113"/>
        <v>1653.7100000000064</v>
      </c>
      <c r="F414" s="52">
        <f t="shared" si="81"/>
        <v>764.19131238448392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70.62</v>
      </c>
      <c r="E416" s="51">
        <f t="shared" si="115"/>
        <v>131.31999999999971</v>
      </c>
      <c r="F416" s="52">
        <f t="shared" si="81"/>
        <v>185.9529878221463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19919.329999999998</v>
      </c>
      <c r="E639" s="51">
        <f t="shared" si="180"/>
        <v>33826.9</v>
      </c>
      <c r="F639" s="52">
        <f t="shared" si="119"/>
        <v>169.81946681941614</v>
      </c>
    </row>
    <row r="640" spans="1:6" ht="12.75" customHeight="1" x14ac:dyDescent="0.2">
      <c r="A640" s="53" t="s">
        <v>609</v>
      </c>
      <c r="B640" s="85" t="s">
        <v>1278</v>
      </c>
      <c r="C640" s="50" t="s">
        <v>1279</v>
      </c>
      <c r="D640" s="51">
        <f t="shared" ref="D640:E640" si="181">D413+D528</f>
        <v>19702.93</v>
      </c>
      <c r="E640" s="51">
        <f t="shared" si="181"/>
        <v>32173.189999999995</v>
      </c>
      <c r="F640" s="52">
        <f t="shared" si="119"/>
        <v>163.29139879195628</v>
      </c>
    </row>
    <row r="641" spans="1:6" ht="12.75" customHeight="1" x14ac:dyDescent="0.2">
      <c r="A641" s="53" t="s">
        <v>609</v>
      </c>
      <c r="B641" s="85" t="s">
        <v>1280</v>
      </c>
      <c r="C641" s="50" t="s">
        <v>1281</v>
      </c>
      <c r="D641" s="51">
        <f t="shared" ref="D641:E641" si="182">IF(D639&gt;=D640,D639-D640,0)</f>
        <v>216.39999999999782</v>
      </c>
      <c r="E641" s="51">
        <f t="shared" si="182"/>
        <v>1653.7100000000064</v>
      </c>
      <c r="F641" s="52">
        <f t="shared" si="119"/>
        <v>764.19131238448392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70.62</v>
      </c>
      <c r="E643" s="51">
        <f t="shared" si="184"/>
        <v>131.31999999999971</v>
      </c>
      <c r="F643" s="52">
        <f t="shared" si="119"/>
        <v>185.9529878221463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287.01999999999782</v>
      </c>
      <c r="E645" s="51">
        <f t="shared" si="186"/>
        <v>1785.0300000000061</v>
      </c>
      <c r="F645" s="52">
        <f t="shared" si="119"/>
        <v>621.91833321720424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70.62</v>
      </c>
      <c r="E649" s="242">
        <v>131.32</v>
      </c>
      <c r="F649" s="52">
        <f t="shared" ref="F649:F724" si="188">IF(D649&lt;&gt;0,IF(E649/D649&gt;=100,"&gt;&gt;100",E649/D649*100),"-")</f>
        <v>185.9529878221467</v>
      </c>
    </row>
    <row r="650" spans="1:6" ht="12.75" customHeight="1" x14ac:dyDescent="0.2">
      <c r="A650" s="53" t="s">
        <v>1297</v>
      </c>
      <c r="B650" s="85" t="s">
        <v>1298</v>
      </c>
      <c r="C650" s="50" t="s">
        <v>1297</v>
      </c>
      <c r="D650" s="242">
        <v>24361.56</v>
      </c>
      <c r="E650" s="242">
        <v>33886.35</v>
      </c>
      <c r="F650" s="52">
        <f t="shared" si="188"/>
        <v>139.09761936427716</v>
      </c>
    </row>
    <row r="651" spans="1:6" ht="12.75" customHeight="1" x14ac:dyDescent="0.2">
      <c r="A651" s="53" t="s">
        <v>1299</v>
      </c>
      <c r="B651" s="85" t="s">
        <v>1300</v>
      </c>
      <c r="C651" s="50" t="s">
        <v>1299</v>
      </c>
      <c r="D651" s="242">
        <v>24145.17</v>
      </c>
      <c r="E651" s="242">
        <v>32232.639999999999</v>
      </c>
      <c r="F651" s="52">
        <f t="shared" si="188"/>
        <v>133.49518765036652</v>
      </c>
    </row>
    <row r="652" spans="1:6" ht="24" x14ac:dyDescent="0.2">
      <c r="A652" s="53">
        <v>11</v>
      </c>
      <c r="B652" s="85" t="s">
        <v>1301</v>
      </c>
      <c r="C652" s="50" t="s">
        <v>1302</v>
      </c>
      <c r="D652" s="51">
        <f t="shared" ref="D652:E652" si="189">+D649+D650-D651</f>
        <v>287.01000000000204</v>
      </c>
      <c r="E652" s="51">
        <f t="shared" si="189"/>
        <v>1785.0299999999988</v>
      </c>
      <c r="F652" s="52">
        <f t="shared" si="188"/>
        <v>621.94000209051467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1194.5</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848.48</v>
      </c>
      <c r="E718" s="242">
        <v>1023.3</v>
      </c>
      <c r="F718" s="52">
        <f t="shared" si="188"/>
        <v>120.60390345087686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1557.85</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B25" sqref="B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32133.37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32133.37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17102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14740.75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290.62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32133.37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32133.37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17102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14740.75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290.62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51038</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0</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cp:lastModifiedBy>
  <cp:lastPrinted>2023-07-06T07:54:07Z</cp:lastPrinted>
  <dcterms:created xsi:type="dcterms:W3CDTF">2022-04-01T05:14:30Z</dcterms:created>
  <dcterms:modified xsi:type="dcterms:W3CDTF">2023-07-06T07:57:15Z</dcterms:modified>
</cp:coreProperties>
</file>