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grad\Desktop\"/>
    </mc:Choice>
  </mc:AlternateContent>
  <xr:revisionPtr revIDLastSave="0" documentId="13_ncr:1_{C73FCD22-7B47-418A-9C62-AF4B572432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E288" i="9"/>
  <c r="B288" i="9"/>
  <c r="F287" i="9"/>
  <c r="F286" i="9"/>
  <c r="H285" i="9"/>
  <c r="G285" i="9"/>
  <c r="F285" i="9"/>
  <c r="E285" i="9"/>
  <c r="B285" i="9" s="1"/>
  <c r="H284" i="9"/>
  <c r="E284" i="9" s="1"/>
  <c r="B284" i="9" s="1"/>
  <c r="G284" i="9"/>
  <c r="F284" i="9"/>
  <c r="H283" i="9"/>
  <c r="G283" i="9"/>
  <c r="F283" i="9"/>
  <c r="E283" i="9"/>
  <c r="B283" i="9" s="1"/>
  <c r="F282" i="9"/>
  <c r="H281" i="9"/>
  <c r="E281" i="9" s="1"/>
  <c r="B281" i="9" s="1"/>
  <c r="G281" i="9"/>
  <c r="F281" i="9"/>
  <c r="H280" i="9"/>
  <c r="G280" i="9"/>
  <c r="F280" i="9"/>
  <c r="E280" i="9"/>
  <c r="B280" i="9" s="1"/>
  <c r="H279" i="9"/>
  <c r="E279" i="9" s="1"/>
  <c r="B279" i="9" s="1"/>
  <c r="G279" i="9"/>
  <c r="F279" i="9"/>
  <c r="F278" i="9"/>
  <c r="F277" i="9"/>
  <c r="F276" i="9"/>
  <c r="F275" i="9"/>
  <c r="L274" i="9"/>
  <c r="H274"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H225" i="9"/>
  <c r="G225" i="9"/>
  <c r="F225" i="9"/>
  <c r="E225" i="9"/>
  <c r="B225" i="9" s="1"/>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F215" i="9" s="1"/>
  <c r="E215" i="9"/>
  <c r="B215" i="9" s="1"/>
  <c r="M214" i="9"/>
  <c r="L214" i="9"/>
  <c r="F214" i="9"/>
  <c r="E214" i="9"/>
  <c r="B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G133" i="9"/>
  <c r="F133" i="9"/>
  <c r="E133" i="9"/>
  <c r="B133" i="9"/>
  <c r="H132" i="9"/>
  <c r="G132" i="9"/>
  <c r="F132" i="9"/>
  <c r="E132" i="9"/>
  <c r="B132" i="9" s="1"/>
  <c r="H131" i="9"/>
  <c r="E131" i="9" s="1"/>
  <c r="B131" i="9" s="1"/>
  <c r="G131" i="9"/>
  <c r="F131" i="9"/>
  <c r="H130" i="9"/>
  <c r="G130" i="9"/>
  <c r="F130" i="9"/>
  <c r="E130" i="9"/>
  <c r="B130" i="9" s="1"/>
  <c r="H129" i="9"/>
  <c r="G129" i="9"/>
  <c r="F129" i="9"/>
  <c r="E129" i="9"/>
  <c r="B129" i="9"/>
  <c r="H128" i="9"/>
  <c r="G128" i="9"/>
  <c r="F128" i="9"/>
  <c r="E128" i="9"/>
  <c r="B128" i="9" s="1"/>
  <c r="H127" i="9"/>
  <c r="G127" i="9"/>
  <c r="F127" i="9"/>
  <c r="E127" i="9"/>
  <c r="B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G121" i="9"/>
  <c r="F121" i="9"/>
  <c r="E121" i="9"/>
  <c r="B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G99" i="9"/>
  <c r="F99" i="9"/>
  <c r="E99" i="9"/>
  <c r="B99" i="9"/>
  <c r="H98" i="9"/>
  <c r="G98" i="9"/>
  <c r="F98" i="9"/>
  <c r="E98" i="9"/>
  <c r="B98" i="9" s="1"/>
  <c r="H97" i="9"/>
  <c r="G97" i="9"/>
  <c r="F97" i="9"/>
  <c r="E97" i="9"/>
  <c r="B97" i="9"/>
  <c r="H96" i="9"/>
  <c r="G96" i="9"/>
  <c r="F96" i="9"/>
  <c r="E96" i="9"/>
  <c r="B96" i="9" s="1"/>
  <c r="H95" i="9"/>
  <c r="G95" i="9"/>
  <c r="F95" i="9"/>
  <c r="E95" i="9"/>
  <c r="B95" i="9"/>
  <c r="H94" i="9"/>
  <c r="G94" i="9"/>
  <c r="F94" i="9"/>
  <c r="E94" i="9"/>
  <c r="B94" i="9" s="1"/>
  <c r="H93" i="9"/>
  <c r="E93" i="9" s="1"/>
  <c r="B93" i="9" s="1"/>
  <c r="G93" i="9"/>
  <c r="F93" i="9"/>
  <c r="H92" i="9"/>
  <c r="G92" i="9"/>
  <c r="F92" i="9"/>
  <c r="E92" i="9"/>
  <c r="B92" i="9" s="1"/>
  <c r="H91" i="9"/>
  <c r="G91" i="9"/>
  <c r="F91" i="9"/>
  <c r="E91" i="9"/>
  <c r="B91" i="9"/>
  <c r="H90" i="9"/>
  <c r="G90" i="9"/>
  <c r="F90" i="9"/>
  <c r="E90" i="9"/>
  <c r="B90" i="9" s="1"/>
  <c r="H89" i="9"/>
  <c r="G89" i="9"/>
  <c r="F89" i="9"/>
  <c r="E89" i="9"/>
  <c r="B89" i="9"/>
  <c r="H88" i="9"/>
  <c r="G88" i="9"/>
  <c r="F88" i="9"/>
  <c r="E88" i="9"/>
  <c r="B88" i="9" s="1"/>
  <c r="H87" i="9"/>
  <c r="E87" i="9" s="1"/>
  <c r="B87" i="9" s="1"/>
  <c r="G87" i="9"/>
  <c r="F87" i="9"/>
  <c r="H86" i="9"/>
  <c r="G86" i="9"/>
  <c r="F86" i="9"/>
  <c r="E86" i="9"/>
  <c r="B86" i="9" s="1"/>
  <c r="H85" i="9"/>
  <c r="G85" i="9"/>
  <c r="F85" i="9"/>
  <c r="E85" i="9"/>
  <c r="B85" i="9"/>
  <c r="H84" i="9"/>
  <c r="G84" i="9"/>
  <c r="F84" i="9"/>
  <c r="E84" i="9"/>
  <c r="B84" i="9" s="1"/>
  <c r="H83" i="9"/>
  <c r="E83" i="9" s="1"/>
  <c r="B83" i="9" s="1"/>
  <c r="G83" i="9"/>
  <c r="F83" i="9"/>
  <c r="H82" i="9"/>
  <c r="G82" i="9"/>
  <c r="F82" i="9"/>
  <c r="E82" i="9"/>
  <c r="B82" i="9" s="1"/>
  <c r="H81" i="9"/>
  <c r="G81" i="9"/>
  <c r="F81" i="9"/>
  <c r="E81" i="9"/>
  <c r="B81" i="9"/>
  <c r="H80" i="9"/>
  <c r="G80" i="9"/>
  <c r="F80" i="9"/>
  <c r="E80" i="9"/>
  <c r="B80" i="9" s="1"/>
  <c r="H79" i="9"/>
  <c r="G79" i="9"/>
  <c r="F79" i="9"/>
  <c r="E79" i="9"/>
  <c r="B79" i="9"/>
  <c r="H78" i="9"/>
  <c r="G78" i="9"/>
  <c r="F78" i="9"/>
  <c r="E78" i="9"/>
  <c r="B78" i="9" s="1"/>
  <c r="H77" i="9"/>
  <c r="E77" i="9" s="1"/>
  <c r="B77" i="9" s="1"/>
  <c r="G77" i="9"/>
  <c r="F77" i="9"/>
  <c r="H76" i="9"/>
  <c r="G76" i="9"/>
  <c r="F76" i="9"/>
  <c r="E76" i="9"/>
  <c r="B76" i="9" s="1"/>
  <c r="H75" i="9"/>
  <c r="E75" i="9" s="1"/>
  <c r="B75" i="9" s="1"/>
  <c r="G75" i="9"/>
  <c r="F75" i="9"/>
  <c r="H74" i="9"/>
  <c r="G74" i="9"/>
  <c r="F74" i="9"/>
  <c r="E74" i="9"/>
  <c r="B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c r="H64" i="9"/>
  <c r="G64" i="9"/>
  <c r="F64" i="9"/>
  <c r="E64" i="9"/>
  <c r="B64" i="9" s="1"/>
  <c r="H63" i="9"/>
  <c r="G63" i="9"/>
  <c r="F63" i="9"/>
  <c r="E63" i="9"/>
  <c r="B63" i="9"/>
  <c r="H62" i="9"/>
  <c r="G62" i="9"/>
  <c r="F62" i="9"/>
  <c r="E62" i="9"/>
  <c r="B62" i="9" s="1"/>
  <c r="H61" i="9"/>
  <c r="G61" i="9"/>
  <c r="F61" i="9"/>
  <c r="E61" i="9"/>
  <c r="B61" i="9"/>
  <c r="H60" i="9"/>
  <c r="G60" i="9"/>
  <c r="F60" i="9"/>
  <c r="E60" i="9"/>
  <c r="B60" i="9" s="1"/>
  <c r="H59" i="9"/>
  <c r="G59" i="9"/>
  <c r="F59" i="9"/>
  <c r="E59" i="9"/>
  <c r="B59" i="9"/>
  <c r="H58" i="9"/>
  <c r="G58" i="9"/>
  <c r="F58" i="9"/>
  <c r="E58" i="9"/>
  <c r="B58" i="9" s="1"/>
  <c r="H57" i="9"/>
  <c r="G57" i="9"/>
  <c r="F57" i="9"/>
  <c r="E57" i="9"/>
  <c r="B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G51" i="9"/>
  <c r="F51" i="9"/>
  <c r="E51" i="9"/>
  <c r="B51" i="9" s="1"/>
  <c r="H50" i="9"/>
  <c r="G50" i="9"/>
  <c r="F50" i="9"/>
  <c r="E50" i="9"/>
  <c r="B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G32" i="9"/>
  <c r="F32" i="9"/>
  <c r="E32" i="9"/>
  <c r="B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E25" i="9" s="1"/>
  <c r="B25" i="9" s="1"/>
  <c r="G25" i="9"/>
  <c r="F25" i="9"/>
  <c r="H24" i="9"/>
  <c r="E24" i="9" s="1"/>
  <c r="B24" i="9" s="1"/>
  <c r="G24" i="9"/>
  <c r="F24" i="9"/>
  <c r="H23" i="9"/>
  <c r="G23" i="9"/>
  <c r="F23" i="9"/>
  <c r="E23" i="9"/>
  <c r="B23" i="9" s="1"/>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9" i="8"/>
  <c r="D44" i="8"/>
  <c r="D43" i="8"/>
  <c r="D36" i="8"/>
  <c r="D26" i="8"/>
  <c r="D24" i="8"/>
  <c r="C1499" i="1" s="1"/>
  <c r="H1499" i="1" s="1"/>
  <c r="D18" i="8"/>
  <c r="D8" i="8"/>
  <c r="D6" i="8" s="1"/>
  <c r="C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1214"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D7" i="5" s="1"/>
  <c r="C985"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06"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E163" i="4" s="1"/>
  <c r="D159" i="1" s="1"/>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0" i="1" s="1"/>
  <c r="D164" i="4"/>
  <c r="D163" i="4" s="1"/>
  <c r="F162" i="4"/>
  <c r="F161" i="4"/>
  <c r="F160" i="4"/>
  <c r="E159" i="4"/>
  <c r="D155" i="1" s="1"/>
  <c r="D159" i="4"/>
  <c r="F158" i="4"/>
  <c r="F157" i="4"/>
  <c r="F156" i="4"/>
  <c r="F155" i="4"/>
  <c r="F154" i="4"/>
  <c r="E153" i="4"/>
  <c r="D153" i="4"/>
  <c r="F153" i="4" s="1"/>
  <c r="D152" i="4"/>
  <c r="C148" i="1" s="1"/>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C1503" i="1"/>
  <c r="H1503" i="1" s="1"/>
  <c r="C1502" i="1"/>
  <c r="G1502" i="1" s="1"/>
  <c r="C1501" i="1"/>
  <c r="H1501" i="1" s="1"/>
  <c r="C1500" i="1"/>
  <c r="G1500"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G1485" i="1"/>
  <c r="C1485" i="1"/>
  <c r="H1485" i="1" s="1"/>
  <c r="C1484" i="1"/>
  <c r="G1484" i="1" s="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H1450" i="1" s="1"/>
  <c r="C1450" i="1"/>
  <c r="D1449" i="1"/>
  <c r="J1449" i="1" s="1"/>
  <c r="C1449" i="1"/>
  <c r="G1449" i="1" s="1"/>
  <c r="D1448" i="1"/>
  <c r="J1448" i="1" s="1"/>
  <c r="C1448" i="1"/>
  <c r="G1448" i="1" s="1"/>
  <c r="D1447" i="1"/>
  <c r="J1447" i="1" s="1"/>
  <c r="C1447" i="1"/>
  <c r="G1447" i="1" s="1"/>
  <c r="D1446" i="1"/>
  <c r="J1446" i="1" s="1"/>
  <c r="C1446" i="1"/>
  <c r="G1446" i="1" s="1"/>
  <c r="D1445" i="1"/>
  <c r="C1445" i="1"/>
  <c r="J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5"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D1005" i="1"/>
  <c r="H1005" i="1" s="1"/>
  <c r="C1005" i="1"/>
  <c r="G1005" i="1" s="1"/>
  <c r="D1004" i="1"/>
  <c r="H1004" i="1" s="1"/>
  <c r="C1004" i="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C990" i="1"/>
  <c r="D989" i="1"/>
  <c r="H989" i="1" s="1"/>
  <c r="C989" i="1"/>
  <c r="G989" i="1" s="1"/>
  <c r="D988" i="1"/>
  <c r="H988" i="1" s="1"/>
  <c r="C988" i="1"/>
  <c r="G988" i="1" s="1"/>
  <c r="D987" i="1"/>
  <c r="H987" i="1" s="1"/>
  <c r="C987" i="1"/>
  <c r="G987" i="1" s="1"/>
  <c r="D986" i="1"/>
  <c r="H986" i="1" s="1"/>
  <c r="C986" i="1"/>
  <c r="G986"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D643" i="1"/>
  <c r="C643" i="1"/>
  <c r="D642" i="1"/>
  <c r="C642" i="1"/>
  <c r="H642" i="1" s="1"/>
  <c r="D641" i="1"/>
  <c r="C641" i="1"/>
  <c r="H641"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D411" i="1"/>
  <c r="C411" i="1"/>
  <c r="D406" i="1"/>
  <c r="C406" i="1"/>
  <c r="H406" i="1" s="1"/>
  <c r="D405" i="1"/>
  <c r="C405" i="1"/>
  <c r="H405" i="1" s="1"/>
  <c r="D404" i="1"/>
  <c r="C404" i="1"/>
  <c r="H404" i="1" s="1"/>
  <c r="D403"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D360" i="1"/>
  <c r="C360" i="1"/>
  <c r="H360" i="1" s="1"/>
  <c r="D359" i="1"/>
  <c r="C359" i="1"/>
  <c r="H359" i="1" s="1"/>
  <c r="D358" i="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H262" i="1"/>
  <c r="D262" i="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H251" i="1"/>
  <c r="D251" i="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H230" i="1"/>
  <c r="D230" i="1"/>
  <c r="C230" i="1"/>
  <c r="G230" i="1" s="1"/>
  <c r="D229" i="1"/>
  <c r="H229" i="1" s="1"/>
  <c r="C229" i="1"/>
  <c r="G229" i="1" s="1"/>
  <c r="D228" i="1"/>
  <c r="H228" i="1" s="1"/>
  <c r="C228" i="1"/>
  <c r="G228" i="1" s="1"/>
  <c r="D227" i="1"/>
  <c r="H227" i="1" s="1"/>
  <c r="C227" i="1"/>
  <c r="G227" i="1" s="1"/>
  <c r="D226" i="1"/>
  <c r="H226" i="1" s="1"/>
  <c r="C226" i="1"/>
  <c r="G226" i="1" s="1"/>
  <c r="H225" i="1"/>
  <c r="D225" i="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H193" i="1"/>
  <c r="D193" i="1"/>
  <c r="C193" i="1"/>
  <c r="G193" i="1" s="1"/>
  <c r="C192" i="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C184" i="1"/>
  <c r="D183" i="1"/>
  <c r="H183" i="1" s="1"/>
  <c r="C183" i="1"/>
  <c r="G183" i="1" s="1"/>
  <c r="D182" i="1"/>
  <c r="H182" i="1" s="1"/>
  <c r="C182" i="1"/>
  <c r="G182" i="1" s="1"/>
  <c r="D181" i="1"/>
  <c r="C181" i="1"/>
  <c r="D180" i="1"/>
  <c r="C180" i="1"/>
  <c r="D179" i="1"/>
  <c r="H179" i="1" s="1"/>
  <c r="C179" i="1"/>
  <c r="G179" i="1" s="1"/>
  <c r="D178" i="1"/>
  <c r="H178" i="1" s="1"/>
  <c r="C178" i="1"/>
  <c r="G178" i="1" s="1"/>
  <c r="D177" i="1"/>
  <c r="H177" i="1" s="1"/>
  <c r="C177" i="1"/>
  <c r="G177" i="1" s="1"/>
  <c r="D176" i="1"/>
  <c r="H176" i="1" s="1"/>
  <c r="C176" i="1"/>
  <c r="D175" i="1"/>
  <c r="H175" i="1" s="1"/>
  <c r="C175" i="1"/>
  <c r="G175" i="1" s="1"/>
  <c r="D174" i="1"/>
  <c r="H174" i="1" s="1"/>
  <c r="C174" i="1"/>
  <c r="G174" i="1" s="1"/>
  <c r="D173" i="1"/>
  <c r="C173" i="1"/>
  <c r="D172" i="1"/>
  <c r="H172" i="1" s="1"/>
  <c r="C172" i="1"/>
  <c r="G172" i="1" s="1"/>
  <c r="D171" i="1"/>
  <c r="H171" i="1" s="1"/>
  <c r="C171" i="1"/>
  <c r="G171" i="1" s="1"/>
  <c r="D170" i="1"/>
  <c r="H170" i="1" s="1"/>
  <c r="C170" i="1"/>
  <c r="G170" i="1" s="1"/>
  <c r="H169" i="1"/>
  <c r="D169" i="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58" i="1"/>
  <c r="H158" i="1" s="1"/>
  <c r="C158" i="1"/>
  <c r="G158" i="1" s="1"/>
  <c r="D157" i="1"/>
  <c r="H157" i="1" s="1"/>
  <c r="C157" i="1"/>
  <c r="G157" i="1" s="1"/>
  <c r="D156" i="1"/>
  <c r="H156" i="1" s="1"/>
  <c r="C156" i="1"/>
  <c r="G156" i="1" s="1"/>
  <c r="D154" i="1"/>
  <c r="H154" i="1" s="1"/>
  <c r="C154" i="1"/>
  <c r="D153" i="1"/>
  <c r="H153" i="1" s="1"/>
  <c r="C153" i="1"/>
  <c r="G153" i="1" s="1"/>
  <c r="D152" i="1"/>
  <c r="H152" i="1" s="1"/>
  <c r="C152" i="1"/>
  <c r="G152" i="1" s="1"/>
  <c r="D151" i="1"/>
  <c r="H151" i="1" s="1"/>
  <c r="C151" i="1"/>
  <c r="G151" i="1" s="1"/>
  <c r="D150" i="1"/>
  <c r="H150" i="1" s="1"/>
  <c r="C150" i="1"/>
  <c r="D149" i="1"/>
  <c r="H149" i="1" s="1"/>
  <c r="C149"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C131" i="1"/>
  <c r="D130" i="1"/>
  <c r="C130" i="1"/>
  <c r="D129" i="1"/>
  <c r="C129" i="1"/>
  <c r="D128" i="1"/>
  <c r="H128" i="1" s="1"/>
  <c r="C128" i="1"/>
  <c r="G128" i="1" s="1"/>
  <c r="D127" i="1"/>
  <c r="H127" i="1" s="1"/>
  <c r="C127" i="1"/>
  <c r="G127" i="1" s="1"/>
  <c r="D126" i="1"/>
  <c r="H126" i="1" s="1"/>
  <c r="C126" i="1"/>
  <c r="G126" i="1" s="1"/>
  <c r="D125" i="1"/>
  <c r="H125" i="1" s="1"/>
  <c r="C125" i="1"/>
  <c r="D124" i="1"/>
  <c r="H124" i="1" s="1"/>
  <c r="C124" i="1"/>
  <c r="D123" i="1"/>
  <c r="H123" i="1" s="1"/>
  <c r="C123" i="1"/>
  <c r="D122" i="1"/>
  <c r="H122" i="1" s="1"/>
  <c r="C122" i="1"/>
  <c r="G122" i="1" s="1"/>
  <c r="D121" i="1"/>
  <c r="H121" i="1" s="1"/>
  <c r="C121" i="1"/>
  <c r="D120" i="1"/>
  <c r="H120" i="1" s="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H111" i="1"/>
  <c r="D111" i="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D88" i="1"/>
  <c r="H88" i="1" s="1"/>
  <c r="C88" i="1"/>
  <c r="G88" i="1" s="1"/>
  <c r="H87" i="1"/>
  <c r="D87" i="1"/>
  <c r="C87" i="1"/>
  <c r="G87" i="1" s="1"/>
  <c r="D86" i="1"/>
  <c r="H86" i="1" s="1"/>
  <c r="C86" i="1"/>
  <c r="G86" i="1" s="1"/>
  <c r="D85" i="1"/>
  <c r="H85" i="1" s="1"/>
  <c r="C85" i="1"/>
  <c r="G85" i="1" s="1"/>
  <c r="H84" i="1"/>
  <c r="D84" i="1"/>
  <c r="C84" i="1"/>
  <c r="G84" i="1" s="1"/>
  <c r="D83" i="1"/>
  <c r="H83" i="1" s="1"/>
  <c r="C83" i="1"/>
  <c r="G83" i="1" s="1"/>
  <c r="D82" i="1"/>
  <c r="H82" i="1" s="1"/>
  <c r="C82" i="1"/>
  <c r="G82" i="1" s="1"/>
  <c r="D81" i="1"/>
  <c r="H81" i="1" s="1"/>
  <c r="C81" i="1"/>
  <c r="D80" i="1"/>
  <c r="H80" i="1" s="1"/>
  <c r="C80" i="1"/>
  <c r="G80" i="1" s="1"/>
  <c r="D79" i="1"/>
  <c r="H79" i="1" s="1"/>
  <c r="C79" i="1"/>
  <c r="D78" i="1"/>
  <c r="H78" i="1" s="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C71" i="1"/>
  <c r="G71" i="1" s="1"/>
  <c r="D70" i="1"/>
  <c r="C70" i="1"/>
  <c r="G70" i="1" s="1"/>
  <c r="H69" i="1"/>
  <c r="D69" i="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D55" i="1"/>
  <c r="H55" i="1" s="1"/>
  <c r="C55" i="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H48" i="1"/>
  <c r="D48" i="1"/>
  <c r="C48" i="1"/>
  <c r="G48" i="1" s="1"/>
  <c r="D47" i="1"/>
  <c r="H47" i="1" s="1"/>
  <c r="C47" i="1"/>
  <c r="G47"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H38" i="1"/>
  <c r="D38" i="1"/>
  <c r="C38" i="1"/>
  <c r="G38" i="1" s="1"/>
  <c r="D37" i="1"/>
  <c r="H37" i="1" s="1"/>
  <c r="C37" i="1"/>
  <c r="G37" i="1" s="1"/>
  <c r="D36" i="1"/>
  <c r="H36" i="1" s="1"/>
  <c r="C36" i="1"/>
  <c r="G36" i="1" s="1"/>
  <c r="D35" i="1"/>
  <c r="H35" i="1" s="1"/>
  <c r="C35" i="1"/>
  <c r="G35" i="1" s="1"/>
  <c r="D34" i="1"/>
  <c r="H34" i="1" s="1"/>
  <c r="C34" i="1"/>
  <c r="G34" i="1" s="1"/>
  <c r="D33" i="1"/>
  <c r="H33" i="1" s="1"/>
  <c r="C33" i="1"/>
  <c r="G33" i="1" s="1"/>
  <c r="H32" i="1"/>
  <c r="D32" i="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H8" i="1"/>
  <c r="D8" i="1"/>
  <c r="C8" i="1"/>
  <c r="G8" i="1" s="1"/>
  <c r="D7" i="1"/>
  <c r="H7" i="1" s="1"/>
  <c r="C7" i="1"/>
  <c r="G7" i="1" s="1"/>
  <c r="D6" i="1"/>
  <c r="H6" i="1" s="1"/>
  <c r="C6" i="1"/>
  <c r="G6" i="1" s="1"/>
  <c r="D5" i="1"/>
  <c r="H5" i="1" s="1"/>
  <c r="C5" i="1"/>
  <c r="G5" i="1" s="1"/>
  <c r="D4" i="1"/>
  <c r="H4" i="1" s="1"/>
  <c r="C4" i="1"/>
  <c r="G4" i="1" s="1"/>
  <c r="D3" i="1"/>
  <c r="H3" i="1" s="1"/>
  <c r="C3" i="1"/>
  <c r="G3" i="1" s="1"/>
  <c r="G1501" i="1" l="1"/>
  <c r="G1503" i="1"/>
  <c r="G1499" i="1"/>
  <c r="C1483" i="1"/>
  <c r="H1483" i="1" s="1"/>
  <c r="H1481" i="1"/>
  <c r="G1481" i="1"/>
  <c r="D1216" i="1"/>
  <c r="F239" i="5"/>
  <c r="G1006" i="1"/>
  <c r="G997" i="1"/>
  <c r="G1004" i="1"/>
  <c r="E12" i="5"/>
  <c r="F12" i="5" s="1"/>
  <c r="F19" i="5"/>
  <c r="C1216" i="1"/>
  <c r="G1216" i="1" s="1"/>
  <c r="D238" i="5"/>
  <c r="H644" i="1"/>
  <c r="H643" i="1"/>
  <c r="H645" i="1"/>
  <c r="F652" i="4"/>
  <c r="E273" i="9"/>
  <c r="B273" i="9" s="1"/>
  <c r="H288" i="1"/>
  <c r="H411" i="1"/>
  <c r="H412" i="1"/>
  <c r="E644" i="4"/>
  <c r="D638" i="1" s="1"/>
  <c r="E196" i="4"/>
  <c r="D192" i="1" s="1"/>
  <c r="G192" i="1" s="1"/>
  <c r="F210" i="4"/>
  <c r="G184" i="1"/>
  <c r="D184" i="1"/>
  <c r="H184" i="1" s="1"/>
  <c r="G181" i="1"/>
  <c r="G180" i="1"/>
  <c r="F219" i="9"/>
  <c r="G173" i="1"/>
  <c r="G176" i="1"/>
  <c r="F163" i="4"/>
  <c r="E152" i="4"/>
  <c r="F159" i="4"/>
  <c r="G154" i="1"/>
  <c r="F217" i="9"/>
  <c r="B217" i="9" s="1"/>
  <c r="G149" i="1"/>
  <c r="G150" i="1"/>
  <c r="G129" i="1"/>
  <c r="G130" i="1"/>
  <c r="G131" i="1"/>
  <c r="G124" i="1"/>
  <c r="G125" i="1"/>
  <c r="G120" i="1"/>
  <c r="G121" i="1"/>
  <c r="G123" i="1"/>
  <c r="G89" i="1"/>
  <c r="G78" i="1"/>
  <c r="G79" i="1"/>
  <c r="G81" i="1"/>
  <c r="G55" i="1"/>
  <c r="G56" i="1"/>
  <c r="E22" i="9"/>
  <c r="B22" i="9" s="1"/>
  <c r="D644" i="4"/>
  <c r="H192" i="1"/>
  <c r="C206" i="1"/>
  <c r="G206" i="1" s="1"/>
  <c r="H181" i="1"/>
  <c r="H173" i="1"/>
  <c r="H180" i="1"/>
  <c r="C159" i="1"/>
  <c r="G159" i="1" s="1"/>
  <c r="C160" i="1"/>
  <c r="G160" i="1" s="1"/>
  <c r="C155" i="1"/>
  <c r="G155" i="1" s="1"/>
  <c r="H129" i="1"/>
  <c r="H130" i="1"/>
  <c r="H131" i="1"/>
  <c r="H70" i="1"/>
  <c r="H71" i="1"/>
  <c r="D50" i="4"/>
  <c r="G359" i="1"/>
  <c r="H361" i="1"/>
  <c r="G361" i="1"/>
  <c r="H358" i="1"/>
  <c r="G358" i="1"/>
  <c r="G360"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1025"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43" i="1"/>
  <c r="H1144" i="1"/>
  <c r="H1145" i="1"/>
  <c r="H1146" i="1"/>
  <c r="H1147"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G1348" i="1"/>
  <c r="G1350" i="1"/>
  <c r="G1352" i="1"/>
  <c r="G1354" i="1"/>
  <c r="G1356" i="1"/>
  <c r="G1358" i="1"/>
  <c r="H1358" i="1"/>
  <c r="G1299" i="1"/>
  <c r="H1347" i="1"/>
  <c r="G1347" i="1"/>
  <c r="G1349" i="1"/>
  <c r="G1351" i="1"/>
  <c r="G1353" i="1"/>
  <c r="G1355" i="1"/>
  <c r="G1357"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4" i="1"/>
  <c r="H1425" i="1"/>
  <c r="H1426" i="1"/>
  <c r="H1427" i="1"/>
  <c r="H1428" i="1"/>
  <c r="H1429" i="1"/>
  <c r="H1430" i="1"/>
  <c r="H1431" i="1"/>
  <c r="H1432" i="1"/>
  <c r="H1433" i="1"/>
  <c r="H1434" i="1"/>
  <c r="H1436" i="1"/>
  <c r="H1437" i="1"/>
  <c r="H1438" i="1"/>
  <c r="H1439" i="1"/>
  <c r="I1439" i="1" s="1"/>
  <c r="J1439" i="1"/>
  <c r="H1440" i="1"/>
  <c r="I1440" i="1" s="1"/>
  <c r="J1440" i="1"/>
  <c r="H1441" i="1"/>
  <c r="I1441" i="1" s="1"/>
  <c r="J1441" i="1"/>
  <c r="H1442" i="1"/>
  <c r="I1442" i="1" s="1"/>
  <c r="J1442" i="1"/>
  <c r="H1443" i="1"/>
  <c r="I1443" i="1" s="1"/>
  <c r="J1443" i="1"/>
  <c r="H1444" i="1"/>
  <c r="I1444" i="1" s="1"/>
  <c r="J1444" i="1"/>
  <c r="H1445" i="1"/>
  <c r="J1450" i="1"/>
  <c r="G1450" i="1"/>
  <c r="I1450" i="1" s="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2" i="1"/>
  <c r="H1484" i="1"/>
  <c r="H1486" i="1"/>
  <c r="H1488" i="1"/>
  <c r="H1490" i="1"/>
  <c r="H1492" i="1"/>
  <c r="H1494" i="1"/>
  <c r="H1496" i="1"/>
  <c r="H1498" i="1"/>
  <c r="H1500" i="1"/>
  <c r="H1502" i="1"/>
  <c r="H1504" i="1"/>
  <c r="H1506" i="1"/>
  <c r="H1508" i="1"/>
  <c r="H1510" i="1"/>
  <c r="H1512" i="1"/>
  <c r="H1514" i="1"/>
  <c r="H1516" i="1"/>
  <c r="E6" i="4"/>
  <c r="F298" i="4"/>
  <c r="D407" i="4"/>
  <c r="E407" i="4"/>
  <c r="D402" i="1" s="1"/>
  <c r="F421" i="4"/>
  <c r="D420" i="4"/>
  <c r="F529" i="4"/>
  <c r="D528" i="4"/>
  <c r="F69" i="5"/>
  <c r="G1445" i="1"/>
  <c r="H1446" i="1"/>
  <c r="I1446" i="1" s="1"/>
  <c r="H1447" i="1"/>
  <c r="I1447" i="1" s="1"/>
  <c r="H1448" i="1"/>
  <c r="I1448" i="1" s="1"/>
  <c r="H1449" i="1"/>
  <c r="I1449" i="1" s="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F7" i="4"/>
  <c r="D6" i="4"/>
  <c r="D408" i="4"/>
  <c r="F350" i="4"/>
  <c r="E636" i="4"/>
  <c r="D630" i="1" s="1"/>
  <c r="H20" i="3"/>
  <c r="F8" i="4"/>
  <c r="F134" i="4"/>
  <c r="F140" i="4"/>
  <c r="G20" i="9"/>
  <c r="H20" i="9"/>
  <c r="F152" i="4"/>
  <c r="F164" i="4"/>
  <c r="F216" i="4"/>
  <c r="F264" i="4"/>
  <c r="F299" i="4"/>
  <c r="F345" i="4"/>
  <c r="F351" i="4"/>
  <c r="F397" i="4"/>
  <c r="F417" i="4"/>
  <c r="F422" i="4"/>
  <c r="F460" i="4"/>
  <c r="F516" i="4"/>
  <c r="F530" i="4"/>
  <c r="F568" i="4"/>
  <c r="F594" i="4"/>
  <c r="F626" i="4"/>
  <c r="F8" i="5"/>
  <c r="F70" i="5"/>
  <c r="H286" i="9"/>
  <c r="E87" i="5"/>
  <c r="D1065" i="1" s="1"/>
  <c r="H1065" i="1" s="1"/>
  <c r="D42" i="8"/>
  <c r="D151" i="4"/>
  <c r="F416" i="4"/>
  <c r="E142" i="9"/>
  <c r="B142" i="9" s="1"/>
  <c r="F603" i="4"/>
  <c r="G289" i="9"/>
  <c r="E289" i="9" s="1"/>
  <c r="B289" i="9" s="1"/>
  <c r="F177" i="5"/>
  <c r="D176" i="5"/>
  <c r="F119" i="5"/>
  <c r="F135" i="5"/>
  <c r="F149" i="5"/>
  <c r="F180" i="5"/>
  <c r="E291" i="9"/>
  <c r="B291" i="9" s="1"/>
  <c r="F190" i="5"/>
  <c r="E292" i="9"/>
  <c r="B292" i="9" s="1"/>
  <c r="F206" i="5"/>
  <c r="F238" i="5"/>
  <c r="F246" i="5"/>
  <c r="F5" i="6"/>
  <c r="D129"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G160" i="9"/>
  <c r="E160" i="9" s="1"/>
  <c r="B160" i="9" s="1"/>
  <c r="E286" i="9"/>
  <c r="B286" i="9" s="1"/>
  <c r="F88" i="5"/>
  <c r="D146" i="5"/>
  <c r="E176" i="5"/>
  <c r="B297" i="9"/>
  <c r="E296" i="9"/>
  <c r="I10" i="3" s="1"/>
  <c r="B219" i="9"/>
  <c r="B221" i="9"/>
  <c r="B223" i="9"/>
  <c r="G1483" i="1" l="1"/>
  <c r="E7" i="5"/>
  <c r="D990" i="1"/>
  <c r="D237" i="5"/>
  <c r="C1215" i="1"/>
  <c r="F196" i="4"/>
  <c r="E151" i="4"/>
  <c r="F151" i="4" s="1"/>
  <c r="D148" i="1"/>
  <c r="F644" i="4"/>
  <c r="C638" i="1"/>
  <c r="H206" i="1"/>
  <c r="H159" i="1"/>
  <c r="H160" i="1"/>
  <c r="H155" i="1"/>
  <c r="F50" i="4"/>
  <c r="C46" i="1"/>
  <c r="F146" i="5"/>
  <c r="C1124" i="1"/>
  <c r="E164" i="9"/>
  <c r="B164" i="9" s="1"/>
  <c r="F129" i="6"/>
  <c r="C1423" i="1"/>
  <c r="G299" i="9"/>
  <c r="E299" i="9" s="1"/>
  <c r="K1432" i="9"/>
  <c r="G295" i="9"/>
  <c r="E295" i="9" s="1"/>
  <c r="B295" i="9" s="1"/>
  <c r="I34" i="3"/>
  <c r="C1517" i="1"/>
  <c r="D412" i="4"/>
  <c r="F6" i="4"/>
  <c r="H16" i="3"/>
  <c r="C2" i="1"/>
  <c r="D68" i="5"/>
  <c r="D636" i="4"/>
  <c r="F528" i="4"/>
  <c r="C522" i="1"/>
  <c r="D635" i="4"/>
  <c r="F420" i="4"/>
  <c r="C414" i="1"/>
  <c r="G1065" i="1"/>
  <c r="E175" i="5"/>
  <c r="D1152" i="1" s="1"/>
  <c r="I22" i="3"/>
  <c r="D1153" i="1"/>
  <c r="B191" i="9"/>
  <c r="D141" i="6"/>
  <c r="D175" i="5"/>
  <c r="F176" i="5"/>
  <c r="H22" i="3"/>
  <c r="C1153" i="1"/>
  <c r="D289" i="4"/>
  <c r="H17" i="3"/>
  <c r="C147" i="1"/>
  <c r="G294" i="9"/>
  <c r="E294" i="9" s="1"/>
  <c r="E20" i="9"/>
  <c r="E68" i="5"/>
  <c r="F408" i="4"/>
  <c r="C403" i="1"/>
  <c r="I1478" i="1"/>
  <c r="I1476" i="1"/>
  <c r="I1459" i="1"/>
  <c r="I1457" i="1"/>
  <c r="I1455" i="1"/>
  <c r="I1452" i="1"/>
  <c r="F407" i="4"/>
  <c r="C402" i="1"/>
  <c r="I16" i="3"/>
  <c r="E412" i="4"/>
  <c r="D2" i="1"/>
  <c r="I1474" i="1"/>
  <c r="I1472" i="1"/>
  <c r="I1467" i="1"/>
  <c r="I1465" i="1"/>
  <c r="I1463" i="1"/>
  <c r="H990" i="1" l="1"/>
  <c r="G990" i="1"/>
  <c r="D985" i="1"/>
  <c r="I20" i="3"/>
  <c r="F7" i="5"/>
  <c r="G1215" i="1"/>
  <c r="H1215" i="1"/>
  <c r="F237" i="5"/>
  <c r="H23" i="3"/>
  <c r="C1214" i="1"/>
  <c r="G148" i="1"/>
  <c r="H148" i="1"/>
  <c r="D147" i="1"/>
  <c r="H147" i="1" s="1"/>
  <c r="E289" i="4"/>
  <c r="I17" i="3"/>
  <c r="H638" i="1"/>
  <c r="G638" i="1"/>
  <c r="G46" i="1"/>
  <c r="H46" i="1"/>
  <c r="H402" i="1"/>
  <c r="G402" i="1"/>
  <c r="H403" i="1"/>
  <c r="G403" i="1"/>
  <c r="I21" i="3"/>
  <c r="D1046" i="1"/>
  <c r="E6" i="5"/>
  <c r="H414" i="1"/>
  <c r="G414" i="1"/>
  <c r="F68" i="5"/>
  <c r="H21" i="3"/>
  <c r="C1046" i="1"/>
  <c r="D6" i="5"/>
  <c r="B299" i="9"/>
  <c r="E298" i="9"/>
  <c r="B20" i="9"/>
  <c r="E19" i="9"/>
  <c r="G147" i="1"/>
  <c r="G1153" i="1"/>
  <c r="H1153" i="1"/>
  <c r="F141" i="6"/>
  <c r="H28" i="3"/>
  <c r="C1435" i="1"/>
  <c r="H522" i="1"/>
  <c r="G522" i="1"/>
  <c r="F636" i="4"/>
  <c r="C630" i="1"/>
  <c r="G2" i="1"/>
  <c r="H2" i="1"/>
  <c r="D639" i="4"/>
  <c r="F412" i="4"/>
  <c r="C407" i="1"/>
  <c r="G1423" i="1"/>
  <c r="H1423" i="1"/>
  <c r="H9" i="3"/>
  <c r="E639" i="4"/>
  <c r="D407" i="1"/>
  <c r="B294" i="9"/>
  <c r="E293" i="9"/>
  <c r="D291" i="4"/>
  <c r="F289" i="4"/>
  <c r="D413" i="4"/>
  <c r="D414" i="4" s="1"/>
  <c r="C285" i="1"/>
  <c r="F175" i="5"/>
  <c r="C1152" i="1"/>
  <c r="F635" i="4"/>
  <c r="C629" i="1"/>
  <c r="D290" i="4"/>
  <c r="H1517" i="1"/>
  <c r="G1517" i="1"/>
  <c r="H11" i="3"/>
  <c r="G1124" i="1"/>
  <c r="H1124" i="1"/>
  <c r="H985" i="1" l="1"/>
  <c r="G985" i="1"/>
  <c r="G1214" i="1"/>
  <c r="H1214" i="1"/>
  <c r="E413" i="4"/>
  <c r="F413" i="4" s="1"/>
  <c r="E291" i="4"/>
  <c r="D287" i="1" s="1"/>
  <c r="E290" i="4"/>
  <c r="D286" i="1" s="1"/>
  <c r="D285" i="1"/>
  <c r="G285" i="1" s="1"/>
  <c r="N3" i="9"/>
  <c r="I11" i="3"/>
  <c r="H285" i="1"/>
  <c r="G1046" i="1"/>
  <c r="H1046" i="1"/>
  <c r="H629" i="1"/>
  <c r="G629" i="1"/>
  <c r="G1152" i="1"/>
  <c r="H1152" i="1"/>
  <c r="D633" i="1"/>
  <c r="H407" i="1"/>
  <c r="G407" i="1"/>
  <c r="F414" i="4"/>
  <c r="C409" i="1"/>
  <c r="F290" i="4"/>
  <c r="C286" i="1"/>
  <c r="D640" i="4"/>
  <c r="D415" i="4"/>
  <c r="C408" i="1"/>
  <c r="F291" i="4"/>
  <c r="C287" i="1"/>
  <c r="K3" i="9"/>
  <c r="I9" i="3"/>
  <c r="D641" i="4"/>
  <c r="F639" i="4"/>
  <c r="C633" i="1"/>
  <c r="H630" i="1"/>
  <c r="G630" i="1"/>
  <c r="G1435" i="1"/>
  <c r="H1435" i="1"/>
  <c r="G282" i="9"/>
  <c r="E282" i="9" s="1"/>
  <c r="B282" i="9" s="1"/>
  <c r="G276" i="9"/>
  <c r="F6" i="5"/>
  <c r="C984" i="1"/>
  <c r="H276" i="9"/>
  <c r="D984" i="1"/>
  <c r="E640" i="4" l="1"/>
  <c r="F640" i="4" s="1"/>
  <c r="D408" i="1"/>
  <c r="E415" i="4"/>
  <c r="D410" i="1" s="1"/>
  <c r="E414" i="4"/>
  <c r="D409" i="1" s="1"/>
  <c r="H8" i="3"/>
  <c r="H984" i="1"/>
  <c r="G984" i="1"/>
  <c r="E276" i="9"/>
  <c r="H633" i="1"/>
  <c r="G633" i="1"/>
  <c r="F641" i="4"/>
  <c r="C635" i="1"/>
  <c r="D642" i="4"/>
  <c r="D645" i="4" s="1"/>
  <c r="C634" i="1"/>
  <c r="G287" i="1"/>
  <c r="H287" i="1"/>
  <c r="H408" i="1"/>
  <c r="G408" i="1"/>
  <c r="F415" i="4"/>
  <c r="C410" i="1"/>
  <c r="G286" i="1"/>
  <c r="H286" i="1"/>
  <c r="H409" i="1"/>
  <c r="G409" i="1"/>
  <c r="E642" i="4" l="1"/>
  <c r="E641" i="4"/>
  <c r="D634" i="1"/>
  <c r="H18" i="3"/>
  <c r="C639" i="1"/>
  <c r="H410" i="1"/>
  <c r="G410" i="1"/>
  <c r="H634" i="1"/>
  <c r="G634" i="1"/>
  <c r="D646" i="4"/>
  <c r="F642" i="4"/>
  <c r="C636" i="1"/>
  <c r="B276" i="9"/>
  <c r="E275" i="9"/>
  <c r="I8" i="3" s="1"/>
  <c r="M3" i="9"/>
  <c r="D635" i="1" l="1"/>
  <c r="E645" i="4"/>
  <c r="D636" i="1"/>
  <c r="H636" i="1" s="1"/>
  <c r="E646" i="4"/>
  <c r="F646" i="4"/>
  <c r="H19" i="3"/>
  <c r="C640" i="1"/>
  <c r="G636" i="1" l="1"/>
  <c r="D640" i="1"/>
  <c r="I19" i="3"/>
  <c r="D639" i="1"/>
  <c r="I18" i="3"/>
  <c r="F645" i="4"/>
  <c r="H7" i="3"/>
  <c r="J3" i="9" s="1"/>
  <c r="G635" i="1"/>
  <c r="H635" i="1"/>
  <c r="H640" i="1"/>
  <c r="G640" i="1"/>
  <c r="I7" i="3" l="1"/>
  <c r="H639" i="1"/>
  <c r="G639" i="1"/>
  <c r="M272" i="9"/>
  <c r="L272" i="9"/>
  <c r="H18" i="9"/>
  <c r="G18" i="9"/>
  <c r="J17" i="9"/>
  <c r="I6" i="9"/>
  <c r="J7" i="9"/>
  <c r="K8" i="9"/>
  <c r="J11" i="9"/>
  <c r="K12" i="9"/>
  <c r="H15" i="9"/>
  <c r="G16" i="9"/>
  <c r="G17" i="9"/>
  <c r="K5" i="9"/>
  <c r="I7" i="9"/>
  <c r="J8" i="9"/>
  <c r="K9" i="9"/>
  <c r="I11" i="9"/>
  <c r="J12" i="9"/>
  <c r="K13" i="9"/>
  <c r="L15" i="9"/>
  <c r="M16" i="9"/>
  <c r="J5" i="9"/>
  <c r="K6" i="9"/>
  <c r="I8" i="9"/>
  <c r="J9" i="9"/>
  <c r="I12" i="9"/>
  <c r="M15" i="9"/>
  <c r="L16" i="9"/>
  <c r="J6" i="9"/>
  <c r="K7" i="9"/>
  <c r="J10" i="9"/>
  <c r="K11" i="9"/>
  <c r="G15" i="9"/>
  <c r="H17" i="9"/>
  <c r="K10" i="9"/>
  <c r="J13" i="9"/>
  <c r="I17" i="9"/>
  <c r="I5" i="9"/>
  <c r="I9" i="9"/>
  <c r="I13" i="9"/>
  <c r="H16" i="9"/>
  <c r="E9" i="9" l="1"/>
  <c r="B9" i="9" s="1"/>
  <c r="E15" i="9"/>
  <c r="E18" i="9"/>
  <c r="B18" i="9" s="1"/>
  <c r="F272" i="9"/>
  <c r="F19" i="9" s="1"/>
  <c r="E13" i="9"/>
  <c r="B13" i="9" s="1"/>
  <c r="E5" i="9"/>
  <c r="B5" i="9" s="1"/>
  <c r="F16" i="9"/>
  <c r="E12" i="9"/>
  <c r="B12" i="9" s="1"/>
  <c r="E8" i="9"/>
  <c r="B8" i="9" s="1"/>
  <c r="E10" i="9"/>
  <c r="B10" i="9" s="1"/>
  <c r="E11" i="9"/>
  <c r="B11" i="9" s="1"/>
  <c r="E16" i="9"/>
  <c r="E6" i="9"/>
  <c r="B6" i="9" s="1"/>
  <c r="B272" i="9"/>
  <c r="F15" i="9"/>
  <c r="F14" i="9" s="1"/>
  <c r="E7" i="9"/>
  <c r="B7" i="9" s="1"/>
  <c r="E17" i="9"/>
  <c r="B17" i="9" s="1"/>
  <c r="B16" i="9" l="1"/>
  <c r="E14" i="9"/>
  <c r="E4" i="9"/>
  <c r="F3" i="9"/>
  <c r="B15" i="9"/>
  <c r="E3" i="9" l="1"/>
</calcChain>
</file>

<file path=xl/sharedStrings.xml><?xml version="1.0" encoding="utf-8"?>
<sst xmlns="http://schemas.openxmlformats.org/spreadsheetml/2006/main" count="4314" uniqueCount="3395">
  <si>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</si>
  <si>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</si>
  <si>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</si>
  <si>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</si>
  <si>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</si>
  <si>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</si>
  <si>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</si>
  <si>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</si>
  <si>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</si>
  <si>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</si>
  <si>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</si>
  <si>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</si>
  <si>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</si>
  <si>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</si>
  <si>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</si>
  <si>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</si>
  <si>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</si>
  <si>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</si>
  <si>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</si>
  <si>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</si>
  <si>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</si>
  <si>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</si>
  <si>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</si>
  <si>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</si>
  <si>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</si>
  <si>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</si>
  <si>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</si>
  <si>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</si>
  <si>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</si>
  <si>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</si>
  <si>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</si>
  <si>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KULTURU RUDAR</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</si>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</sst>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248946</v>
      </c>
      <c r="D2" s="6">
        <f>'PR-RAS'!E6</f>
        <v>405783.9</v>
      </c>
      <c r="E2" s="6">
        <v>0</v>
      </c>
      <c r="F2" s="6">
        <v>0</v>
      </c>
      <c r="G2" s="7">
        <f t="shared" ref="G2:G264" si="0">(B2/1000)*(C2*1+D2*2)</f>
        <v>1060.5138000000002</v>
      </c>
      <c r="H2" s="7">
        <f t="shared" ref="H2:H264" si="1">ABS(C2-ROUND(C2,0))+ABS(D2-ROUND(D2,0))</f>
        <v>9.9999999976716936E-2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41062</v>
      </c>
      <c r="D46" s="1">
        <f>'PR-RAS'!E50</f>
        <v>10000</v>
      </c>
      <c r="E46" s="1">
        <v>0</v>
      </c>
      <c r="F46" s="1">
        <v>0</v>
      </c>
      <c r="G46" s="2">
        <f t="shared" si="0"/>
        <v>2747.79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10000</v>
      </c>
      <c r="E55" s="1">
        <v>0</v>
      </c>
      <c r="F55" s="1">
        <v>0</v>
      </c>
      <c r="G55" s="2">
        <f t="shared" si="0"/>
        <v>1080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10000</v>
      </c>
      <c r="E56" s="1">
        <v>0</v>
      </c>
      <c r="F56" s="1">
        <v>0</v>
      </c>
      <c r="G56" s="2">
        <f t="shared" si="0"/>
        <v>1100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41062</v>
      </c>
      <c r="D70" s="1">
        <f>'PR-RAS'!E74</f>
        <v>0</v>
      </c>
      <c r="E70" s="1">
        <v>0</v>
      </c>
      <c r="F70" s="1">
        <v>0</v>
      </c>
      <c r="G70" s="2">
        <f t="shared" si="0"/>
        <v>2833.2780000000002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41062</v>
      </c>
      <c r="D71" s="1">
        <f>'PR-RAS'!E75</f>
        <v>0</v>
      </c>
      <c r="E71" s="1">
        <v>0</v>
      </c>
      <c r="F71" s="1">
        <v>0</v>
      </c>
      <c r="G71" s="2">
        <f t="shared" si="0"/>
        <v>2874.34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3592.6600000000003</v>
      </c>
      <c r="E78" s="1">
        <v>0</v>
      </c>
      <c r="F78" s="1">
        <v>0</v>
      </c>
      <c r="G78" s="2">
        <f t="shared" si="0"/>
        <v>553.26964000000009</v>
      </c>
      <c r="H78" s="2">
        <f t="shared" si="1"/>
        <v>0.33999999999969077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3592.65</v>
      </c>
      <c r="E87" s="1">
        <v>0</v>
      </c>
      <c r="F87" s="1">
        <v>0</v>
      </c>
      <c r="G87" s="2">
        <f t="shared" si="0"/>
        <v>617.93579999999997</v>
      </c>
      <c r="H87" s="2">
        <f t="shared" si="1"/>
        <v>0.34999999999990905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3592.65</v>
      </c>
      <c r="E89" s="1">
        <v>0</v>
      </c>
      <c r="F89" s="1">
        <v>0</v>
      </c>
      <c r="G89" s="2">
        <f t="shared" si="0"/>
        <v>632.30639999999994</v>
      </c>
      <c r="H89" s="2">
        <f t="shared" si="1"/>
        <v>0.34999999999990905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100493.44</v>
      </c>
      <c r="E120" s="1">
        <v>0</v>
      </c>
      <c r="F120" s="1">
        <v>0</v>
      </c>
      <c r="G120" s="2">
        <f t="shared" si="0"/>
        <v>23917.438719999998</v>
      </c>
      <c r="H120" s="2">
        <f t="shared" si="1"/>
        <v>0.44000000000232831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92493.440000000002</v>
      </c>
      <c r="E121" s="1">
        <v>0</v>
      </c>
      <c r="F121" s="1">
        <v>0</v>
      </c>
      <c r="G121" s="2">
        <f t="shared" si="0"/>
        <v>22198.425599999999</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92493.440000000002</v>
      </c>
      <c r="E123" s="1">
        <v>0</v>
      </c>
      <c r="F123" s="1">
        <v>0</v>
      </c>
      <c r="G123" s="2">
        <f t="shared" si="0"/>
        <v>22568.399359999999</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8000</v>
      </c>
      <c r="E124" s="1">
        <v>0</v>
      </c>
      <c r="F124" s="1">
        <v>0</v>
      </c>
      <c r="G124" s="2">
        <f t="shared" si="0"/>
        <v>1968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8000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207884</v>
      </c>
      <c r="D129" s="1">
        <f>'PR-RAS'!E133</f>
        <v>291697.8</v>
      </c>
      <c r="E129" s="1">
        <v>0</v>
      </c>
      <c r="F129" s="1">
        <v>0</v>
      </c>
      <c r="G129" s="2">
        <f t="shared" si="0"/>
        <v>101283.78879999999</v>
      </c>
      <c r="H129" s="2">
        <f t="shared" si="1"/>
        <v>0.20000000001164153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207884</v>
      </c>
      <c r="D130" s="1">
        <f>'PR-RAS'!E134</f>
        <v>291697.8</v>
      </c>
      <c r="E130" s="1">
        <v>0</v>
      </c>
      <c r="F130" s="1">
        <v>0</v>
      </c>
      <c r="G130" s="2">
        <f t="shared" si="0"/>
        <v>102075.0684</v>
      </c>
      <c r="H130" s="2">
        <f t="shared" si="1"/>
        <v>0.20000000001164153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207884</v>
      </c>
      <c r="D131" s="1">
        <f>'PR-RAS'!E135</f>
        <v>291697.8</v>
      </c>
      <c r="E131" s="1">
        <v>0</v>
      </c>
      <c r="F131" s="1">
        <v>0</v>
      </c>
      <c r="G131" s="2">
        <f t="shared" si="0"/>
        <v>102866.348</v>
      </c>
      <c r="H131" s="2">
        <f t="shared" si="1"/>
        <v>0.20000000001164153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248946</v>
      </c>
      <c r="D147" s="1">
        <f>'PR-RAS'!E151</f>
        <v>405326.59000000008</v>
      </c>
      <c r="E147" s="1">
        <v>0</v>
      </c>
      <c r="F147" s="1">
        <v>0</v>
      </c>
      <c r="G147" s="2">
        <f t="shared" si="0"/>
        <v>154701.48028000002</v>
      </c>
      <c r="H147" s="2">
        <f t="shared" si="1"/>
        <v>0.40999999991618097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173748</v>
      </c>
      <c r="D148" s="1">
        <f>'PR-RAS'!E152</f>
        <v>239687.87000000002</v>
      </c>
      <c r="E148" s="1">
        <v>0</v>
      </c>
      <c r="F148" s="1">
        <v>0</v>
      </c>
      <c r="G148" s="2">
        <f t="shared" si="0"/>
        <v>96009.189779999986</v>
      </c>
      <c r="H148" s="2">
        <f t="shared" si="1"/>
        <v>0.12999999997555278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144612</v>
      </c>
      <c r="D149" s="1">
        <f>'PR-RAS'!E153</f>
        <v>189431.7</v>
      </c>
      <c r="E149" s="1">
        <v>0</v>
      </c>
      <c r="F149" s="1">
        <v>0</v>
      </c>
      <c r="G149" s="2">
        <f t="shared" si="0"/>
        <v>77474.359200000006</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144612</v>
      </c>
      <c r="D150" s="1">
        <f>'PR-RAS'!E154</f>
        <v>189431.7</v>
      </c>
      <c r="E150" s="1">
        <v>0</v>
      </c>
      <c r="F150" s="1">
        <v>0</v>
      </c>
      <c r="G150" s="2">
        <f t="shared" si="0"/>
        <v>77997.834600000002</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5275</v>
      </c>
      <c r="D154" s="1">
        <f>'PR-RAS'!E158</f>
        <v>18999.939999999999</v>
      </c>
      <c r="E154" s="1">
        <v>0</v>
      </c>
      <c r="F154" s="1">
        <v>0</v>
      </c>
      <c r="G154" s="2">
        <f t="shared" si="0"/>
        <v>6621.0566399999998</v>
      </c>
      <c r="H154" s="2">
        <f t="shared" si="1"/>
        <v>6.0000000001309672E-2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23861</v>
      </c>
      <c r="D155" s="1">
        <f>'PR-RAS'!E159</f>
        <v>31256.23</v>
      </c>
      <c r="E155" s="1">
        <v>0</v>
      </c>
      <c r="F155" s="1">
        <v>0</v>
      </c>
      <c r="G155" s="2">
        <f t="shared" si="0"/>
        <v>13301.512839999999</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23861</v>
      </c>
      <c r="D157" s="1">
        <f>'PR-RAS'!E161</f>
        <v>31256.23</v>
      </c>
      <c r="E157" s="1">
        <v>0</v>
      </c>
      <c r="F157" s="1">
        <v>0</v>
      </c>
      <c r="G157" s="2">
        <f t="shared" si="0"/>
        <v>13474.259759999999</v>
      </c>
      <c r="H157" s="2">
        <f t="shared" si="1"/>
        <v>0.22999999999956344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73965</v>
      </c>
      <c r="D159" s="1">
        <f>'PR-RAS'!E163</f>
        <v>163178.69000000003</v>
      </c>
      <c r="E159" s="1">
        <v>0</v>
      </c>
      <c r="F159" s="1">
        <v>0</v>
      </c>
      <c r="G159" s="2">
        <f t="shared" si="0"/>
        <v>63250.936040000008</v>
      </c>
      <c r="H159" s="2">
        <f t="shared" si="1"/>
        <v>0.30999999996856786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7526</v>
      </c>
      <c r="D160" s="1">
        <f>'PR-RAS'!E164</f>
        <v>13088.45</v>
      </c>
      <c r="E160" s="1">
        <v>0</v>
      </c>
      <c r="F160" s="1">
        <v>0</v>
      </c>
      <c r="G160" s="2">
        <f t="shared" si="0"/>
        <v>5358.7611000000006</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7526</v>
      </c>
      <c r="D162" s="1">
        <f>'PR-RAS'!E166</f>
        <v>13088.45</v>
      </c>
      <c r="E162" s="1">
        <v>0</v>
      </c>
      <c r="F162" s="1">
        <v>0</v>
      </c>
      <c r="G162" s="2">
        <f t="shared" si="0"/>
        <v>5426.1669000000002</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66439</v>
      </c>
      <c r="D173" s="1">
        <f>'PR-RAS'!E177</f>
        <v>143585.23000000001</v>
      </c>
      <c r="E173" s="1">
        <v>0</v>
      </c>
      <c r="F173" s="1">
        <v>0</v>
      </c>
      <c r="G173" s="2">
        <f t="shared" si="0"/>
        <v>60820.827120000002</v>
      </c>
      <c r="H173" s="2">
        <f t="shared" si="1"/>
        <v>0.23000000001047738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1768.75</v>
      </c>
      <c r="E176" s="1">
        <v>0</v>
      </c>
      <c r="F176" s="1">
        <v>0</v>
      </c>
      <c r="G176" s="2">
        <f t="shared" si="0"/>
        <v>619.0625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59923</v>
      </c>
      <c r="D180" s="1">
        <f>'PR-RAS'!E184</f>
        <v>126786.64</v>
      </c>
      <c r="E180" s="1">
        <v>0</v>
      </c>
      <c r="F180" s="1">
        <v>0</v>
      </c>
      <c r="G180" s="2">
        <f t="shared" si="0"/>
        <v>56115.83412</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6516</v>
      </c>
      <c r="D181" s="1">
        <f>'PR-RAS'!E185</f>
        <v>15029.84</v>
      </c>
      <c r="E181" s="1">
        <v>0</v>
      </c>
      <c r="F181" s="1">
        <v>0</v>
      </c>
      <c r="G181" s="2">
        <f t="shared" si="0"/>
        <v>6583.6224000000002</v>
      </c>
      <c r="H181" s="2">
        <f t="shared" si="1"/>
        <v>0.15999999999985448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6505.01</v>
      </c>
      <c r="E184" s="1">
        <v>0</v>
      </c>
      <c r="F184" s="1">
        <v>0</v>
      </c>
      <c r="G184" s="2">
        <f t="shared" si="0"/>
        <v>2380.8336600000002</v>
      </c>
      <c r="H184" s="2">
        <f t="shared" si="1"/>
        <v>1.0000000000218279E-2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6505.01</v>
      </c>
      <c r="E187" s="1">
        <v>0</v>
      </c>
      <c r="F187" s="1">
        <v>0</v>
      </c>
      <c r="G187" s="2">
        <f t="shared" si="0"/>
        <v>2419.8637200000003</v>
      </c>
      <c r="H187" s="2">
        <f t="shared" si="1"/>
        <v>1.0000000000218279E-2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1233</v>
      </c>
      <c r="D192" s="1">
        <f>'PR-RAS'!E196</f>
        <v>2460.0300000000002</v>
      </c>
      <c r="E192" s="1">
        <v>0</v>
      </c>
      <c r="F192" s="1">
        <v>0</v>
      </c>
      <c r="G192" s="2">
        <f t="shared" si="0"/>
        <v>1175.2344600000001</v>
      </c>
      <c r="H192" s="2">
        <f t="shared" si="1"/>
        <v>3.0000000000200089E-2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1233</v>
      </c>
      <c r="D206" s="1">
        <f>'PR-RAS'!E210</f>
        <v>2460.0300000000002</v>
      </c>
      <c r="E206" s="1">
        <v>0</v>
      </c>
      <c r="F206" s="1">
        <v>0</v>
      </c>
      <c r="G206" s="2">
        <f t="shared" si="0"/>
        <v>1261.3773000000001</v>
      </c>
      <c r="H206" s="2">
        <f t="shared" si="1"/>
        <v>3.0000000000200089E-2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1233</v>
      </c>
      <c r="D207" s="1">
        <f>'PR-RAS'!E211</f>
        <v>2460.0300000000002</v>
      </c>
      <c r="E207" s="1">
        <v>0</v>
      </c>
      <c r="F207" s="1">
        <v>0</v>
      </c>
      <c r="G207" s="2">
        <f t="shared" si="0"/>
        <v>1267.53036</v>
      </c>
      <c r="H207" s="2">
        <f t="shared" si="1"/>
        <v>3.0000000000200089E-2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248946</v>
      </c>
      <c r="D285" s="1">
        <f>'PR-RAS'!E289</f>
        <v>405326.59000000008</v>
      </c>
      <c r="E285" s="1">
        <v>0</v>
      </c>
      <c r="F285" s="1">
        <v>0</v>
      </c>
      <c r="G285" s="2">
        <f t="shared" si="8"/>
        <v>300926.16712</v>
      </c>
      <c r="H285" s="2">
        <f t="shared" si="9"/>
        <v>0.40999999991618097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457.30999999993946</v>
      </c>
      <c r="E286" s="1">
        <v>0</v>
      </c>
      <c r="F286" s="1">
        <v>0</v>
      </c>
      <c r="G286" s="2">
        <f t="shared" si="8"/>
        <v>260.66669999996549</v>
      </c>
      <c r="H286" s="2">
        <f t="shared" si="9"/>
        <v>0.30999999993946403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532</v>
      </c>
      <c r="D288" s="1">
        <f>'PR-RAS'!E292</f>
        <v>532.09</v>
      </c>
      <c r="E288" s="1">
        <v>0</v>
      </c>
      <c r="F288" s="1">
        <v>0</v>
      </c>
      <c r="G288" s="2">
        <f t="shared" si="8"/>
        <v>458.10365999999999</v>
      </c>
      <c r="H288" s="2">
        <f t="shared" si="9"/>
        <v>9.0000000000031832E-2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248946</v>
      </c>
      <c r="D407" s="1">
        <f>'PR-RAS'!E412</f>
        <v>405783.9</v>
      </c>
      <c r="E407" s="1">
        <v>0</v>
      </c>
      <c r="F407" s="1">
        <v>0</v>
      </c>
      <c r="G407" s="2">
        <f t="shared" si="8"/>
        <v>430568.60280000005</v>
      </c>
      <c r="H407" s="2">
        <f t="shared" si="9"/>
        <v>9.9999999976716936E-2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248946</v>
      </c>
      <c r="D408" s="1">
        <f>'PR-RAS'!E413</f>
        <v>405326.59000000008</v>
      </c>
      <c r="E408" s="1">
        <v>0</v>
      </c>
      <c r="F408" s="1">
        <v>0</v>
      </c>
      <c r="G408" s="2">
        <f t="shared" si="8"/>
        <v>431256.86626000004</v>
      </c>
      <c r="H408" s="2">
        <f t="shared" si="9"/>
        <v>0.40999999991618097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457.30999999993946</v>
      </c>
      <c r="E409" s="1">
        <v>0</v>
      </c>
      <c r="F409" s="1">
        <v>0</v>
      </c>
      <c r="G409" s="2">
        <f t="shared" si="8"/>
        <v>373.16495999995055</v>
      </c>
      <c r="H409" s="2">
        <f t="shared" si="9"/>
        <v>0.30999999993946403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532</v>
      </c>
      <c r="D411" s="1">
        <f>'PR-RAS'!E416</f>
        <v>532.09</v>
      </c>
      <c r="E411" s="1">
        <v>0</v>
      </c>
      <c r="F411" s="1">
        <v>0</v>
      </c>
      <c r="G411" s="2">
        <f t="shared" si="8"/>
        <v>654.43380000000002</v>
      </c>
      <c r="H411" s="2">
        <f t="shared" si="9"/>
        <v>9.0000000000031832E-2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248946</v>
      </c>
      <c r="D633" s="1">
        <f>'PR-RAS'!E639</f>
        <v>405783.9</v>
      </c>
      <c r="E633" s="1">
        <v>0</v>
      </c>
      <c r="F633" s="1">
        <v>0</v>
      </c>
      <c r="G633" s="2">
        <f t="shared" si="10"/>
        <v>670244.72160000005</v>
      </c>
      <c r="H633" s="2">
        <f t="shared" si="11"/>
        <v>9.9999999976716936E-2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248946</v>
      </c>
      <c r="D634" s="1">
        <f>'PR-RAS'!E640</f>
        <v>405326.59000000008</v>
      </c>
      <c r="E634" s="1">
        <v>0</v>
      </c>
      <c r="F634" s="1">
        <v>0</v>
      </c>
      <c r="G634" s="2">
        <f t="shared" si="10"/>
        <v>670726.28094000008</v>
      </c>
      <c r="H634" s="2">
        <f t="shared" si="11"/>
        <v>0.40999999991618097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457.30999999993946</v>
      </c>
      <c r="E635" s="1">
        <v>0</v>
      </c>
      <c r="F635" s="1">
        <v>0</v>
      </c>
      <c r="G635" s="2">
        <f t="shared" si="10"/>
        <v>579.8690799999232</v>
      </c>
      <c r="H635" s="2">
        <f t="shared" si="11"/>
        <v>0.30999999993946403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532</v>
      </c>
      <c r="D637" s="1">
        <f>'PR-RAS'!E643</f>
        <v>532.09</v>
      </c>
      <c r="E637" s="1">
        <v>0</v>
      </c>
      <c r="F637" s="1">
        <v>0</v>
      </c>
      <c r="G637" s="2">
        <f t="shared" si="10"/>
        <v>1015.1704800000001</v>
      </c>
      <c r="H637" s="2">
        <f t="shared" si="11"/>
        <v>9.0000000000031832E-2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532</v>
      </c>
      <c r="D639" s="1">
        <f>'PR-RAS'!E645</f>
        <v>989.3999999999395</v>
      </c>
      <c r="E639" s="1">
        <v>0</v>
      </c>
      <c r="F639" s="1">
        <v>0</v>
      </c>
      <c r="G639" s="2">
        <f t="shared" si="10"/>
        <v>1601.8903999999229</v>
      </c>
      <c r="H639" s="2">
        <f t="shared" si="11"/>
        <v>0.39999999993949586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532</v>
      </c>
      <c r="D642" s="1">
        <f>'PR-RAS'!E649</f>
        <v>532.09</v>
      </c>
      <c r="E642" s="1">
        <v>0</v>
      </c>
      <c r="F642" s="1">
        <v>0</v>
      </c>
      <c r="G642" s="2">
        <f t="shared" si="10"/>
        <v>1023.15138</v>
      </c>
      <c r="H642" s="2">
        <f t="shared" si="11"/>
        <v>9.0000000000031832E-2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237729</v>
      </c>
      <c r="D643" s="1">
        <f>'PR-RAS'!E650</f>
        <v>553383.9</v>
      </c>
      <c r="E643" s="1">
        <v>0</v>
      </c>
      <c r="F643" s="1">
        <v>0</v>
      </c>
      <c r="G643" s="2">
        <f t="shared" si="10"/>
        <v>863166.94560000009</v>
      </c>
      <c r="H643" s="2">
        <f t="shared" si="11"/>
        <v>9.9999999976716936E-2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237729</v>
      </c>
      <c r="D644" s="1">
        <f>'PR-RAS'!E651</f>
        <v>552926.59</v>
      </c>
      <c r="E644" s="1">
        <v>0</v>
      </c>
      <c r="F644" s="1">
        <v>0</v>
      </c>
      <c r="G644" s="2">
        <f t="shared" si="10"/>
        <v>863923.34173999995</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532</v>
      </c>
      <c r="D645" s="1">
        <f>'PR-RAS'!E652</f>
        <v>989.40000000002328</v>
      </c>
      <c r="E645" s="1">
        <v>0</v>
      </c>
      <c r="F645" s="1">
        <v>0</v>
      </c>
      <c r="G645" s="2">
        <f t="shared" si="10"/>
        <v>1616.9552000000301</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2</v>
      </c>
      <c r="E647" s="1">
        <v>0</v>
      </c>
      <c r="F647" s="1">
        <v>0</v>
      </c>
      <c r="G647" s="2">
        <f t="shared" si="10"/>
        <v>3.23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2</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10000</v>
      </c>
      <c r="E655" s="1">
        <v>0</v>
      </c>
      <c r="F655" s="1">
        <v>0</v>
      </c>
      <c r="G655" s="2">
        <f t="shared" si="10"/>
        <v>13080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41062</v>
      </c>
      <c r="D688" s="1">
        <f>'PR-RAS'!E695</f>
        <v>0</v>
      </c>
      <c r="E688" s="1">
        <v>0</v>
      </c>
      <c r="F688" s="1">
        <v>0</v>
      </c>
      <c r="G688" s="2">
        <f t="shared" si="10"/>
        <v>28209.594000000001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7526</v>
      </c>
      <c r="D711" s="1">
        <f>'PR-RAS'!E718</f>
        <v>13088.45</v>
      </c>
      <c r="E711" s="1">
        <v>0</v>
      </c>
      <c r="F711" s="1">
        <v>0</v>
      </c>
      <c r="G711" s="2">
        <f t="shared" si="10"/>
        <v>23929.059000000001</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16816</v>
      </c>
      <c r="D984" s="6">
        <f>BILANCA!E6</f>
        <v>12263.48</v>
      </c>
      <c r="E984" s="6">
        <v>0</v>
      </c>
      <c r="F984" s="6">
        <v>0</v>
      </c>
      <c r="G984" s="7">
        <f t="shared" ref="G984:G1241" si="22">B984/1000*C984+B984/500*D984</f>
        <v>41.342959999999998</v>
      </c>
      <c r="H984" s="7">
        <f t="shared" si="19"/>
        <v>0.47999999999956344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16284</v>
      </c>
      <c r="D985" s="1">
        <f>BILANCA!E7</f>
        <v>11274.08</v>
      </c>
      <c r="E985" s="1">
        <v>0</v>
      </c>
      <c r="F985" s="1">
        <v>0</v>
      </c>
      <c r="G985" s="2">
        <f t="shared" si="22"/>
        <v>77.664320000000004</v>
      </c>
      <c r="H985" s="2">
        <f t="shared" si="19"/>
        <v>7.999999999992724E-2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16284</v>
      </c>
      <c r="D990" s="1">
        <f>BILANCA!E12</f>
        <v>11274.08</v>
      </c>
      <c r="E990" s="1">
        <v>0</v>
      </c>
      <c r="F990" s="1">
        <v>0</v>
      </c>
      <c r="G990" s="2">
        <f t="shared" si="22"/>
        <v>271.82511999999997</v>
      </c>
      <c r="H990" s="2">
        <f t="shared" si="19"/>
        <v>7.999999999992724E-2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16284</v>
      </c>
      <c r="D997" s="1">
        <f>BILANCA!E19</f>
        <v>11274.08</v>
      </c>
      <c r="E997" s="1">
        <v>0</v>
      </c>
      <c r="F997" s="1">
        <v>0</v>
      </c>
      <c r="G997" s="2">
        <f t="shared" si="22"/>
        <v>543.65023999999994</v>
      </c>
      <c r="H997" s="2">
        <f t="shared" si="19"/>
        <v>7.999999999992724E-2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25053</v>
      </c>
      <c r="D1004" s="1">
        <f>BILANCA!E26</f>
        <v>25053.5</v>
      </c>
      <c r="E1004" s="1">
        <v>0</v>
      </c>
      <c r="F1004" s="1">
        <v>0</v>
      </c>
      <c r="G1004" s="2">
        <f t="shared" si="22"/>
        <v>1578.3600000000001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8769</v>
      </c>
      <c r="D1006" s="1">
        <f>BILANCA!E28</f>
        <v>13779.42</v>
      </c>
      <c r="E1006" s="1">
        <v>0</v>
      </c>
      <c r="F1006" s="1">
        <v>0</v>
      </c>
      <c r="G1006" s="2">
        <f t="shared" si="22"/>
        <v>835.54031999999995</v>
      </c>
      <c r="H1006" s="2">
        <f t="shared" si="19"/>
        <v>0.42000000000007276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532</v>
      </c>
      <c r="D1046" s="1">
        <f>BILANCA!E68</f>
        <v>989.4</v>
      </c>
      <c r="E1046" s="1">
        <v>0</v>
      </c>
      <c r="F1046" s="1">
        <v>0</v>
      </c>
      <c r="G1046" s="2">
        <f t="shared" si="22"/>
        <v>158.18039999999999</v>
      </c>
      <c r="H1046" s="2">
        <f t="shared" si="19"/>
        <v>0.39999999999997726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532</v>
      </c>
      <c r="D1047" s="1">
        <f>BILANCA!E69</f>
        <v>989.4</v>
      </c>
      <c r="E1047" s="1">
        <v>0</v>
      </c>
      <c r="F1047" s="1">
        <v>0</v>
      </c>
      <c r="G1047" s="2">
        <f t="shared" si="22"/>
        <v>160.69119999999998</v>
      </c>
      <c r="H1047" s="2">
        <f t="shared" si="19"/>
        <v>0.39999999999997726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412</v>
      </c>
      <c r="D1048" s="1">
        <f>BILANCA!E70</f>
        <v>989.4</v>
      </c>
      <c r="E1048" s="1">
        <v>0</v>
      </c>
      <c r="F1048" s="1">
        <v>0</v>
      </c>
      <c r="G1048" s="2">
        <f t="shared" si="22"/>
        <v>155.40200000000002</v>
      </c>
      <c r="H1048" s="2">
        <f t="shared" si="19"/>
        <v>0.39999999999997726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412</v>
      </c>
      <c r="D1050" s="1">
        <f>BILANCA!E72</f>
        <v>989.4</v>
      </c>
      <c r="E1050" s="1">
        <v>0</v>
      </c>
      <c r="F1050" s="1">
        <v>0</v>
      </c>
      <c r="G1050" s="2">
        <f t="shared" si="22"/>
        <v>160.18360000000001</v>
      </c>
      <c r="H1050" s="2">
        <f t="shared" si="19"/>
        <v>0.39999999999997726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120</v>
      </c>
      <c r="D1054" s="1">
        <f>BILANCA!E76</f>
        <v>0</v>
      </c>
      <c r="E1054" s="1">
        <v>0</v>
      </c>
      <c r="F1054" s="1">
        <v>0</v>
      </c>
      <c r="G1054" s="2">
        <f t="shared" si="22"/>
        <v>8.52</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16816</v>
      </c>
      <c r="D1152" s="1">
        <f>BILANCA!E175</f>
        <v>12263.48</v>
      </c>
      <c r="E1152" s="1">
        <v>0</v>
      </c>
      <c r="F1152" s="1">
        <v>0</v>
      </c>
      <c r="G1152" s="2">
        <f t="shared" si="22"/>
        <v>6986.9602400000003</v>
      </c>
      <c r="H1152" s="2">
        <f t="shared" si="23"/>
        <v>0.47999999999956344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16816</v>
      </c>
      <c r="D1214" s="1">
        <f>BILANCA!E237</f>
        <v>12263.48</v>
      </c>
      <c r="E1214" s="1">
        <v>0</v>
      </c>
      <c r="F1214" s="1">
        <v>0</v>
      </c>
      <c r="G1214" s="2">
        <f t="shared" si="22"/>
        <v>9550.2237600000008</v>
      </c>
      <c r="H1214" s="2">
        <f t="shared" si="23"/>
        <v>0.47999999999956344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16284</v>
      </c>
      <c r="D1215" s="1">
        <f>BILANCA!E238</f>
        <v>11274.08</v>
      </c>
      <c r="E1215" s="1">
        <v>0</v>
      </c>
      <c r="F1215" s="1">
        <v>0</v>
      </c>
      <c r="G1215" s="2">
        <f t="shared" si="22"/>
        <v>9009.0611200000003</v>
      </c>
      <c r="H1215" s="2">
        <f t="shared" si="23"/>
        <v>7.999999999992724E-2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16284</v>
      </c>
      <c r="D1216" s="1">
        <f>BILANCA!E239</f>
        <v>11274.08</v>
      </c>
      <c r="E1216" s="1">
        <v>0</v>
      </c>
      <c r="F1216" s="1">
        <v>0</v>
      </c>
      <c r="G1216" s="2">
        <f t="shared" si="22"/>
        <v>9047.8932800000002</v>
      </c>
      <c r="H1216" s="2">
        <f t="shared" si="23"/>
        <v>7.999999999992724E-2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16284</v>
      </c>
      <c r="D1217" s="1">
        <f>BILANCA!E240</f>
        <v>11274.08</v>
      </c>
      <c r="E1217" s="1">
        <v>0</v>
      </c>
      <c r="F1217" s="1">
        <v>0</v>
      </c>
      <c r="G1217" s="2">
        <f t="shared" si="22"/>
        <v>9086.7254400000002</v>
      </c>
      <c r="H1217" s="2">
        <f t="shared" si="23"/>
        <v>7.999999999992724E-2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532</v>
      </c>
      <c r="D1222" s="1">
        <f>BILANCA!E245</f>
        <v>989.4</v>
      </c>
      <c r="E1222" s="1">
        <v>0</v>
      </c>
      <c r="F1222" s="1">
        <v>0</v>
      </c>
      <c r="G1222" s="2">
        <f t="shared" si="22"/>
        <v>600.08119999999997</v>
      </c>
      <c r="H1222" s="2">
        <f t="shared" si="23"/>
        <v>0.39999999999997726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532</v>
      </c>
      <c r="D1223" s="1">
        <f>BILANCA!E246</f>
        <v>989.4</v>
      </c>
      <c r="E1223" s="1">
        <v>0</v>
      </c>
      <c r="F1223" s="1">
        <v>0</v>
      </c>
      <c r="G1223" s="2">
        <f t="shared" si="22"/>
        <v>602.59199999999998</v>
      </c>
      <c r="H1223" s="2">
        <f t="shared" si="23"/>
        <v>0.39999999999997726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532</v>
      </c>
      <c r="D1224" s="1">
        <f>BILANCA!E247</f>
        <v>989.4</v>
      </c>
      <c r="E1224" s="1">
        <v>0</v>
      </c>
      <c r="F1224" s="1">
        <v>0</v>
      </c>
      <c r="G1224" s="2">
        <f t="shared" si="22"/>
        <v>605.10279999999989</v>
      </c>
      <c r="H1224" s="2">
        <f t="shared" si="23"/>
        <v>0.39999999999997726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248946</v>
      </c>
      <c r="D1401" s="1">
        <f>'RAS-funkcijski'!E107</f>
        <v>405326.59</v>
      </c>
      <c r="E1401" s="1">
        <v>0</v>
      </c>
      <c r="F1401" s="1">
        <v>0</v>
      </c>
      <c r="G1401" s="2">
        <f t="shared" si="24"/>
        <v>109138.71553999999</v>
      </c>
      <c r="H1401" s="2">
        <f t="shared" si="27"/>
        <v>0.40999999997438863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248946</v>
      </c>
      <c r="D1407" s="1">
        <f>'RAS-funkcijski'!E113</f>
        <v>405326.59</v>
      </c>
      <c r="E1407" s="1">
        <v>0</v>
      </c>
      <c r="F1407" s="1">
        <v>0</v>
      </c>
      <c r="G1407" s="2">
        <f t="shared" si="24"/>
        <v>115496.31062</v>
      </c>
      <c r="H1407" s="2">
        <f t="shared" si="27"/>
        <v>0.40999999997438863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248946</v>
      </c>
      <c r="D1435" s="13">
        <f>'RAS-funkcijski'!E141</f>
        <v>405326.59</v>
      </c>
      <c r="E1435" s="13">
        <v>0</v>
      </c>
      <c r="F1435" s="13">
        <v>0</v>
      </c>
      <c r="G1435" s="14">
        <f t="shared" si="24"/>
        <v>145165.08766000002</v>
      </c>
      <c r="H1435" s="14">
        <f t="shared" si="27"/>
        <v>0.40999999997438863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308543.57000000007</v>
      </c>
      <c r="D1481" s="1">
        <v>0</v>
      </c>
      <c r="E1481" s="1">
        <v>0</v>
      </c>
      <c r="F1481" s="1">
        <v>0</v>
      </c>
      <c r="G1481" s="2">
        <f t="shared" si="34"/>
        <v>617.08714000000009</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308543.57000000007</v>
      </c>
      <c r="D1483" s="1">
        <v>0</v>
      </c>
      <c r="E1483" s="1">
        <v>0</v>
      </c>
      <c r="F1483" s="1">
        <v>0</v>
      </c>
      <c r="G1483" s="2">
        <f t="shared" si="34"/>
        <v>1234.1742800000002</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142904.85</v>
      </c>
      <c r="D1484" s="1">
        <v>0</v>
      </c>
      <c r="E1484" s="1">
        <v>0</v>
      </c>
      <c r="F1484" s="1">
        <v>0</v>
      </c>
      <c r="G1484" s="2">
        <f t="shared" si="34"/>
        <v>714.52425000000005</v>
      </c>
      <c r="H1484" s="2">
        <f t="shared" si="35"/>
        <v>0.14999999999417923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163178.69</v>
      </c>
      <c r="D1485" s="1">
        <v>0</v>
      </c>
      <c r="E1485" s="1">
        <v>0</v>
      </c>
      <c r="F1485" s="1">
        <v>0</v>
      </c>
      <c r="G1485" s="2">
        <f t="shared" si="34"/>
        <v>979.07213999999999</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2460.0300000000002</v>
      </c>
      <c r="D1486" s="1">
        <v>0</v>
      </c>
      <c r="E1486" s="1">
        <v>0</v>
      </c>
      <c r="F1486" s="1">
        <v>0</v>
      </c>
      <c r="G1486" s="2">
        <f t="shared" si="34"/>
        <v>17.220210000000002</v>
      </c>
      <c r="H1486" s="2">
        <f t="shared" si="35"/>
        <v>3.0000000000200089E-2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308543.57000000007</v>
      </c>
      <c r="D1499" s="1">
        <v>0</v>
      </c>
      <c r="E1499" s="1">
        <v>0</v>
      </c>
      <c r="F1499" s="1">
        <v>0</v>
      </c>
      <c r="G1499" s="2">
        <f t="shared" si="34"/>
        <v>6170.8714000000018</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308543.57000000007</v>
      </c>
      <c r="D1501" s="1">
        <v>0</v>
      </c>
      <c r="E1501" s="1">
        <v>0</v>
      </c>
      <c r="F1501" s="1">
        <v>0</v>
      </c>
      <c r="G1501" s="2">
        <f t="shared" si="34"/>
        <v>6787.9585400000014</v>
      </c>
      <c r="H1501" s="2">
        <f t="shared" si="35"/>
        <v>0.42999999993480742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142904.85</v>
      </c>
      <c r="D1502" s="1">
        <v>0</v>
      </c>
      <c r="E1502" s="1">
        <v>0</v>
      </c>
      <c r="F1502" s="1">
        <v>0</v>
      </c>
      <c r="G1502" s="2">
        <f t="shared" si="34"/>
        <v>3286.8115499999999</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163178.69</v>
      </c>
      <c r="D1503" s="1">
        <v>0</v>
      </c>
      <c r="E1503" s="1">
        <v>0</v>
      </c>
      <c r="F1503" s="1">
        <v>0</v>
      </c>
      <c r="G1503" s="2">
        <f t="shared" si="34"/>
        <v>3916.28856</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2460.0300000000002</v>
      </c>
      <c r="D1504" s="1">
        <v>0</v>
      </c>
      <c r="E1504" s="1">
        <v>0</v>
      </c>
      <c r="F1504" s="1">
        <v>0</v>
      </c>
      <c r="G1504" s="2">
        <f t="shared" si="34"/>
        <v>61.500750000000011</v>
      </c>
      <c r="H1504" s="2">
        <f t="shared" si="35"/>
        <v>3.0000000000200089E-2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t="s">
        <v>3394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248946</v>
      </c>
      <c r="I16" s="172">
        <f>'PR-RAS'!E6</f>
        <v>405783.9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248946</v>
      </c>
      <c r="I17" s="172">
        <f>'PR-RAS'!E151</f>
        <v>405326.59000000008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532</v>
      </c>
      <c r="I18" s="172">
        <f>'PR-RAS'!E645</f>
        <v>989.3999999999395</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16284</v>
      </c>
      <c r="I20" s="175">
        <f>BILANCA!E7</f>
        <v>11274.08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532</v>
      </c>
      <c r="I21" s="177">
        <f>BILANCA!E68</f>
        <v>989.4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16816</v>
      </c>
      <c r="I23" s="179">
        <f>BILANCA!E237</f>
        <v>12263.48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248946</v>
      </c>
      <c r="I28" s="181">
        <f>'RAS-funkcijski'!E141</f>
        <v>405326.59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5" zoomScaleNormal="100" workbookViewId="0">
      <selection activeCell="E718" sqref="E71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248946</v>
      </c>
      <c r="E6" s="53">
        <f>E7+E44+E50+E82+E106+E124+E133+E139</f>
        <v>405783.9</v>
      </c>
      <c r="F6" s="54">
        <f t="shared" ref="F6:F131" si="0">IF(D6&lt;&gt;0,IF(E6/D6&gt;=100,"&gt;&gt;100",E6/D6*100),"-")</f>
        <v>163.00077125159675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41062</v>
      </c>
      <c r="E50" s="53">
        <f>E51+E54+E59+E62+E65+E68+E71+E74+E77</f>
        <v>10000</v>
      </c>
      <c r="F50" s="54">
        <f t="shared" si="0"/>
        <v>24.353416784374847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10000</v>
      </c>
      <c r="F59" s="54" t="str">
        <f t="shared" si="0"/>
        <v>-</v>
      </c>
    </row>
    <row r="60" spans="1:6" ht="24" x14ac:dyDescent="0.2">
      <c r="A60" s="55">
        <v>6331</v>
      </c>
      <c r="B60" s="88" t="s">
        <v>163</v>
      </c>
      <c r="C60" s="52" t="s">
        <v>164</v>
      </c>
      <c r="D60" s="244"/>
      <c r="E60" s="244">
        <v>10000</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41062</v>
      </c>
      <c r="E74" s="53">
        <f t="shared" si="17"/>
        <v>0</v>
      </c>
      <c r="F74" s="54">
        <f t="shared" si="0"/>
        <v>0</v>
      </c>
    </row>
    <row r="75" spans="1:6" ht="12.75" customHeight="1" x14ac:dyDescent="0.2">
      <c r="A75" s="55" t="s">
        <v>193</v>
      </c>
      <c r="B75" s="87" t="s">
        <v>194</v>
      </c>
      <c r="C75" s="52" t="s">
        <v>193</v>
      </c>
      <c r="D75" s="244">
        <v>41062</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3592.6600000000003</v>
      </c>
      <c r="F82" s="54" t="str">
        <f t="shared" si="0"/>
        <v>-</v>
      </c>
    </row>
    <row r="83" spans="1:6" ht="12.75" customHeight="1" x14ac:dyDescent="0.2">
      <c r="A83" s="55">
        <v>641</v>
      </c>
      <c r="B83" s="87" t="s">
        <v>209</v>
      </c>
      <c r="C83" s="52" t="s">
        <v>210</v>
      </c>
      <c r="D83" s="53">
        <f t="shared" ref="D83:E83" si="20">SUM(D84:D90)</f>
        <v>0</v>
      </c>
      <c r="E83" s="53">
        <f t="shared" si="20"/>
        <v>0.01</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0.01</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3592.65</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v>3592.65</v>
      </c>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100493.44</v>
      </c>
      <c r="F124" s="54" t="str">
        <f t="shared" si="0"/>
        <v>-</v>
      </c>
    </row>
    <row r="125" spans="1:6" ht="12.75" customHeight="1" x14ac:dyDescent="0.2">
      <c r="A125" s="55">
        <v>661</v>
      </c>
      <c r="B125" s="88" t="s">
        <v>293</v>
      </c>
      <c r="C125" s="52" t="s">
        <v>294</v>
      </c>
      <c r="D125" s="53">
        <f t="shared" ref="D125:E125" si="28">SUM(D126:D127)</f>
        <v>0</v>
      </c>
      <c r="E125" s="53">
        <f t="shared" si="28"/>
        <v>92493.440000000002</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92493.440000000002</v>
      </c>
      <c r="F127" s="54" t="str">
        <f t="shared" si="0"/>
        <v>-</v>
      </c>
    </row>
    <row r="128" spans="1:6" ht="24" x14ac:dyDescent="0.2">
      <c r="A128" s="55">
        <v>663</v>
      </c>
      <c r="B128" s="233" t="s">
        <v>299</v>
      </c>
      <c r="C128" s="52" t="s">
        <v>300</v>
      </c>
      <c r="D128" s="53">
        <f t="shared" ref="D128:E128" si="29">SUM(D129:D132)</f>
        <v>0</v>
      </c>
      <c r="E128" s="53">
        <f t="shared" si="29"/>
        <v>8000</v>
      </c>
      <c r="F128" s="54" t="str">
        <f t="shared" si="0"/>
        <v>-</v>
      </c>
    </row>
    <row r="129" spans="1:6" ht="12.75" customHeight="1" x14ac:dyDescent="0.2">
      <c r="A129" s="55">
        <v>6631</v>
      </c>
      <c r="B129" s="88" t="s">
        <v>301</v>
      </c>
      <c r="C129" s="52" t="s">
        <v>302</v>
      </c>
      <c r="D129" s="244"/>
      <c r="E129" s="244">
        <v>8000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207884</v>
      </c>
      <c r="E133" s="53">
        <f t="shared" si="30"/>
        <v>291697.8</v>
      </c>
      <c r="F133" s="54">
        <f t="shared" ref="F133:F223" si="31">IF(D133&lt;&gt;0,IF(E133/D133&gt;=100,"&gt;&gt;100",E133/D133*100),"-")</f>
        <v>140.31758095861153</v>
      </c>
    </row>
    <row r="134" spans="1:6" ht="24" x14ac:dyDescent="0.2">
      <c r="A134" s="55">
        <v>671</v>
      </c>
      <c r="B134" s="234" t="s">
        <v>311</v>
      </c>
      <c r="C134" s="52" t="s">
        <v>312</v>
      </c>
      <c r="D134" s="53">
        <f t="shared" ref="D134:E134" si="32">SUM(D135:D137)</f>
        <v>207884</v>
      </c>
      <c r="E134" s="53">
        <f t="shared" si="32"/>
        <v>291697.8</v>
      </c>
      <c r="F134" s="54">
        <f t="shared" si="31"/>
        <v>140.31758095861153</v>
      </c>
    </row>
    <row r="135" spans="1:6" ht="12.75" customHeight="1" x14ac:dyDescent="0.2">
      <c r="A135" s="55">
        <v>6711</v>
      </c>
      <c r="B135" s="87" t="s">
        <v>313</v>
      </c>
      <c r="C135" s="52" t="s">
        <v>314</v>
      </c>
      <c r="D135" s="244">
        <v>207884</v>
      </c>
      <c r="E135" s="244">
        <v>291697.8</v>
      </c>
      <c r="F135" s="54">
        <f t="shared" si="31"/>
        <v>140.31758095861153</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248946</v>
      </c>
      <c r="E151" s="53">
        <f t="shared" si="35"/>
        <v>405326.59000000008</v>
      </c>
      <c r="F151" s="54">
        <f t="shared" si="31"/>
        <v>162.81707277883561</v>
      </c>
    </row>
    <row r="152" spans="1:6" ht="12.75" customHeight="1" x14ac:dyDescent="0.2">
      <c r="A152" s="55">
        <v>31</v>
      </c>
      <c r="B152" s="87" t="s">
        <v>346</v>
      </c>
      <c r="C152" s="52" t="s">
        <v>347</v>
      </c>
      <c r="D152" s="53">
        <f t="shared" ref="D152:E152" si="36">D153+D158+D159</f>
        <v>173748</v>
      </c>
      <c r="E152" s="53">
        <f t="shared" si="36"/>
        <v>239687.87000000002</v>
      </c>
      <c r="F152" s="54">
        <f t="shared" si="31"/>
        <v>137.95144116766812</v>
      </c>
    </row>
    <row r="153" spans="1:6" ht="12.75" customHeight="1" x14ac:dyDescent="0.2">
      <c r="A153" s="55">
        <v>311</v>
      </c>
      <c r="B153" s="87" t="s">
        <v>348</v>
      </c>
      <c r="C153" s="52" t="s">
        <v>349</v>
      </c>
      <c r="D153" s="53">
        <f t="shared" ref="D153:E153" si="37">SUM(D154:D157)</f>
        <v>144612</v>
      </c>
      <c r="E153" s="53">
        <f t="shared" si="37"/>
        <v>189431.7</v>
      </c>
      <c r="F153" s="54">
        <f t="shared" si="31"/>
        <v>130.99307111443034</v>
      </c>
    </row>
    <row r="154" spans="1:6" ht="12.75" customHeight="1" x14ac:dyDescent="0.2">
      <c r="A154" s="55">
        <v>3111</v>
      </c>
      <c r="B154" s="87" t="s">
        <v>350</v>
      </c>
      <c r="C154" s="52" t="s">
        <v>351</v>
      </c>
      <c r="D154" s="244">
        <v>144612</v>
      </c>
      <c r="E154" s="244">
        <v>189431.7</v>
      </c>
      <c r="F154" s="54">
        <f t="shared" si="31"/>
        <v>130.99307111443034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5275</v>
      </c>
      <c r="E158" s="244">
        <v>18999.939999999999</v>
      </c>
      <c r="F158" s="54">
        <f t="shared" si="31"/>
        <v>360.18843601895736</v>
      </c>
    </row>
    <row r="159" spans="1:6" ht="12.75" customHeight="1" x14ac:dyDescent="0.2">
      <c r="A159" s="55">
        <v>313</v>
      </c>
      <c r="B159" s="87" t="s">
        <v>360</v>
      </c>
      <c r="C159" s="52" t="s">
        <v>361</v>
      </c>
      <c r="D159" s="53">
        <f t="shared" ref="D159:E159" si="38">SUM(D160:D162)</f>
        <v>23861</v>
      </c>
      <c r="E159" s="53">
        <f t="shared" si="38"/>
        <v>31256.23</v>
      </c>
      <c r="F159" s="54">
        <f t="shared" si="31"/>
        <v>130.99295922216169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23861</v>
      </c>
      <c r="E161" s="244">
        <v>31256.23</v>
      </c>
      <c r="F161" s="54">
        <f t="shared" si="31"/>
        <v>130.99295922216169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73965</v>
      </c>
      <c r="E163" s="53">
        <f t="shared" si="39"/>
        <v>163178.69000000003</v>
      </c>
      <c r="F163" s="54">
        <f t="shared" si="31"/>
        <v>220.61608869059697</v>
      </c>
    </row>
    <row r="164" spans="1:6" ht="12.75" customHeight="1" x14ac:dyDescent="0.2">
      <c r="A164" s="55">
        <v>321</v>
      </c>
      <c r="B164" s="87" t="s">
        <v>369</v>
      </c>
      <c r="C164" s="52" t="s">
        <v>370</v>
      </c>
      <c r="D164" s="53">
        <f t="shared" ref="D164:E164" si="40">SUM(D165:D168)</f>
        <v>7526</v>
      </c>
      <c r="E164" s="53">
        <f t="shared" si="40"/>
        <v>13088.45</v>
      </c>
      <c r="F164" s="54">
        <f t="shared" si="31"/>
        <v>173.9097794313048</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7526</v>
      </c>
      <c r="E166" s="244">
        <v>13088.45</v>
      </c>
      <c r="F166" s="54">
        <f t="shared" si="31"/>
        <v>173.9097794313048</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0</v>
      </c>
      <c r="E169" s="53">
        <f t="shared" si="41"/>
        <v>0</v>
      </c>
      <c r="F169" s="54" t="str">
        <f t="shared" si="31"/>
        <v>-</v>
      </c>
    </row>
    <row r="170" spans="1:6" ht="12.75" customHeight="1" x14ac:dyDescent="0.2">
      <c r="A170" s="55">
        <v>3221</v>
      </c>
      <c r="B170" s="87" t="s">
        <v>381</v>
      </c>
      <c r="C170" s="52" t="s">
        <v>382</v>
      </c>
      <c r="D170" s="244"/>
      <c r="E170" s="244"/>
      <c r="F170" s="54" t="str">
        <f t="shared" si="31"/>
        <v>-</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c r="E172" s="244"/>
      <c r="F172" s="54" t="str">
        <f t="shared" si="31"/>
        <v>-</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66439</v>
      </c>
      <c r="E177" s="53">
        <f t="shared" si="42"/>
        <v>143585.23000000001</v>
      </c>
      <c r="F177" s="54">
        <f t="shared" si="31"/>
        <v>216.11588073270221</v>
      </c>
    </row>
    <row r="178" spans="1:6" ht="12.75" customHeight="1" x14ac:dyDescent="0.2">
      <c r="A178" s="55">
        <v>3231</v>
      </c>
      <c r="B178" s="87" t="s">
        <v>397</v>
      </c>
      <c r="C178" s="52" t="s">
        <v>398</v>
      </c>
      <c r="D178" s="244"/>
      <c r="E178" s="244"/>
      <c r="F178" s="54" t="str">
        <f t="shared" si="31"/>
        <v>-</v>
      </c>
    </row>
    <row r="179" spans="1:6" ht="12.75" customHeight="1" x14ac:dyDescent="0.2">
      <c r="A179" s="55">
        <v>3232</v>
      </c>
      <c r="B179" s="87" t="s">
        <v>399</v>
      </c>
      <c r="C179" s="52" t="s">
        <v>400</v>
      </c>
      <c r="D179" s="244"/>
      <c r="E179" s="244"/>
      <c r="F179" s="54" t="str">
        <f t="shared" si="31"/>
        <v>-</v>
      </c>
    </row>
    <row r="180" spans="1:6" ht="12.75" customHeight="1" x14ac:dyDescent="0.2">
      <c r="A180" s="55">
        <v>3233</v>
      </c>
      <c r="B180" s="87" t="s">
        <v>401</v>
      </c>
      <c r="C180" s="52" t="s">
        <v>402</v>
      </c>
      <c r="D180" s="244"/>
      <c r="E180" s="244">
        <v>1768.75</v>
      </c>
      <c r="F180" s="54" t="str">
        <f t="shared" si="31"/>
        <v>-</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59923</v>
      </c>
      <c r="E184" s="244">
        <v>126786.64</v>
      </c>
      <c r="F184" s="54">
        <f t="shared" si="31"/>
        <v>211.58259766700601</v>
      </c>
    </row>
    <row r="185" spans="1:6" ht="12.75" customHeight="1" x14ac:dyDescent="0.2">
      <c r="A185" s="55">
        <v>3238</v>
      </c>
      <c r="B185" s="87" t="s">
        <v>411</v>
      </c>
      <c r="C185" s="52" t="s">
        <v>412</v>
      </c>
      <c r="D185" s="244">
        <v>6516</v>
      </c>
      <c r="E185" s="244">
        <v>15029.84</v>
      </c>
      <c r="F185" s="54">
        <f t="shared" si="31"/>
        <v>230.66052793124618</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0</v>
      </c>
      <c r="E188" s="53">
        <f t="shared" si="43"/>
        <v>6505.01</v>
      </c>
      <c r="F188" s="54" t="str">
        <f t="shared" si="31"/>
        <v>-</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c r="E191" s="244">
        <v>6505.01</v>
      </c>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1233</v>
      </c>
      <c r="E196" s="53">
        <f t="shared" si="44"/>
        <v>2460.0300000000002</v>
      </c>
      <c r="F196" s="54">
        <f t="shared" si="31"/>
        <v>199.51581508515815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1233</v>
      </c>
      <c r="E210" s="53">
        <f t="shared" si="47"/>
        <v>2460.0300000000002</v>
      </c>
      <c r="F210" s="54">
        <f t="shared" si="31"/>
        <v>199.51581508515815</v>
      </c>
    </row>
    <row r="211" spans="1:6" ht="12.75" customHeight="1" x14ac:dyDescent="0.2">
      <c r="A211" s="55">
        <v>3431</v>
      </c>
      <c r="B211" s="234" t="s">
        <v>463</v>
      </c>
      <c r="C211" s="52" t="s">
        <v>464</v>
      </c>
      <c r="D211" s="244">
        <v>1233</v>
      </c>
      <c r="E211" s="244">
        <v>2460.0300000000002</v>
      </c>
      <c r="F211" s="54">
        <f t="shared" si="31"/>
        <v>199.51581508515815</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248946</v>
      </c>
      <c r="E289" s="53">
        <f t="shared" si="79"/>
        <v>405326.59000000008</v>
      </c>
      <c r="F289" s="54">
        <f t="shared" si="76"/>
        <v>162.81707277883561</v>
      </c>
    </row>
    <row r="290" spans="1:6" ht="12.75" customHeight="1" x14ac:dyDescent="0.2">
      <c r="A290" s="55" t="s">
        <v>606</v>
      </c>
      <c r="B290" s="87" t="s">
        <v>617</v>
      </c>
      <c r="C290" s="52" t="s">
        <v>618</v>
      </c>
      <c r="D290" s="53">
        <f>IF(D6&gt;=D289,D6-D289,0)</f>
        <v>0</v>
      </c>
      <c r="E290" s="53">
        <f>IF(E6&gt;=E289,E6-E289,0)</f>
        <v>457.30999999993946</v>
      </c>
      <c r="F290" s="54" t="str">
        <f t="shared" si="76"/>
        <v>-</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532</v>
      </c>
      <c r="E292" s="244">
        <v>532.09</v>
      </c>
      <c r="F292" s="54">
        <f t="shared" si="76"/>
        <v>100.01691729323309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248946</v>
      </c>
      <c r="E412" s="53">
        <f>E6+E298</f>
        <v>405783.9</v>
      </c>
      <c r="F412" s="54">
        <f t="shared" si="81"/>
        <v>163.00077125159675</v>
      </c>
    </row>
    <row r="413" spans="1:6" ht="12.75" customHeight="1" x14ac:dyDescent="0.2">
      <c r="A413" s="55" t="s">
        <v>606</v>
      </c>
      <c r="B413" s="87" t="s">
        <v>829</v>
      </c>
      <c r="C413" s="52" t="s">
        <v>830</v>
      </c>
      <c r="D413" s="53">
        <f t="shared" ref="D413:E413" si="112">D289+D350</f>
        <v>248946</v>
      </c>
      <c r="E413" s="53">
        <f t="shared" si="112"/>
        <v>405326.59000000008</v>
      </c>
      <c r="F413" s="54">
        <f t="shared" si="81"/>
        <v>162.81707277883561</v>
      </c>
    </row>
    <row r="414" spans="1:6" ht="12.75" customHeight="1" x14ac:dyDescent="0.2">
      <c r="A414" s="55" t="s">
        <v>606</v>
      </c>
      <c r="B414" s="87" t="s">
        <v>831</v>
      </c>
      <c r="C414" s="52" t="s">
        <v>832</v>
      </c>
      <c r="D414" s="53">
        <f t="shared" ref="D414:E414" si="113">IF(D412&gt;=D413,D412-D413,0)</f>
        <v>0</v>
      </c>
      <c r="E414" s="53">
        <f t="shared" si="113"/>
        <v>457.30999999993946</v>
      </c>
      <c r="F414" s="54" t="str">
        <f t="shared" si="81"/>
        <v>-</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532</v>
      </c>
      <c r="E416" s="53">
        <f t="shared" si="115"/>
        <v>532.09</v>
      </c>
      <c r="F416" s="54">
        <f t="shared" si="81"/>
        <v>100.01691729323309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248946</v>
      </c>
      <c r="E639" s="53">
        <f t="shared" si="180"/>
        <v>405783.9</v>
      </c>
      <c r="F639" s="54">
        <f t="shared" si="119"/>
        <v>163.00077125159675</v>
      </c>
    </row>
    <row r="640" spans="1:6" ht="12.75" customHeight="1" x14ac:dyDescent="0.2">
      <c r="A640" s="55" t="s">
        <v>606</v>
      </c>
      <c r="B640" s="87" t="s">
        <v>1275</v>
      </c>
      <c r="C640" s="52" t="s">
        <v>1276</v>
      </c>
      <c r="D640" s="53">
        <f t="shared" ref="D640:E640" si="181">D413+D528</f>
        <v>248946</v>
      </c>
      <c r="E640" s="53">
        <f t="shared" si="181"/>
        <v>405326.59000000008</v>
      </c>
      <c r="F640" s="54">
        <f t="shared" si="119"/>
        <v>162.81707277883561</v>
      </c>
    </row>
    <row r="641" spans="1:6" ht="12.75" customHeight="1" x14ac:dyDescent="0.2">
      <c r="A641" s="55" t="s">
        <v>606</v>
      </c>
      <c r="B641" s="87" t="s">
        <v>1277</v>
      </c>
      <c r="C641" s="52" t="s">
        <v>1278</v>
      </c>
      <c r="D641" s="53">
        <f t="shared" ref="D641:E641" si="182">IF(D639&gt;=D640,D639-D640,0)</f>
        <v>0</v>
      </c>
      <c r="E641" s="53">
        <f t="shared" si="182"/>
        <v>457.30999999993946</v>
      </c>
      <c r="F641" s="54" t="str">
        <f t="shared" si="119"/>
        <v>-</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532</v>
      </c>
      <c r="E643" s="53">
        <f t="shared" si="184"/>
        <v>532.09</v>
      </c>
      <c r="F643" s="54">
        <f t="shared" si="119"/>
        <v>100.01691729323309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532</v>
      </c>
      <c r="E645" s="53">
        <f t="shared" si="186"/>
        <v>989.3999999999395</v>
      </c>
      <c r="F645" s="54">
        <f t="shared" si="119"/>
        <v>185.97744360901117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532</v>
      </c>
      <c r="E649" s="244">
        <v>532.09</v>
      </c>
      <c r="F649" s="54">
        <f t="shared" ref="F649:F724" si="188">IF(D649&lt;&gt;0,IF(E649/D649&gt;=100,"&gt;&gt;100",E649/D649*100),"-")</f>
        <v>100.01691729323309</v>
      </c>
    </row>
    <row r="650" spans="1:6" ht="12.75" customHeight="1" x14ac:dyDescent="0.2">
      <c r="A650" s="55" t="s">
        <v>1294</v>
      </c>
      <c r="B650" s="87" t="s">
        <v>1295</v>
      </c>
      <c r="C650" s="52" t="s">
        <v>1294</v>
      </c>
      <c r="D650" s="244">
        <v>237729</v>
      </c>
      <c r="E650" s="244">
        <v>553383.9</v>
      </c>
      <c r="F650" s="54">
        <f t="shared" si="188"/>
        <v>232.77929911790318</v>
      </c>
    </row>
    <row r="651" spans="1:6" ht="12.75" customHeight="1" x14ac:dyDescent="0.2">
      <c r="A651" s="55" t="s">
        <v>1296</v>
      </c>
      <c r="B651" s="87" t="s">
        <v>1297</v>
      </c>
      <c r="C651" s="52" t="s">
        <v>1296</v>
      </c>
      <c r="D651" s="244">
        <v>237729</v>
      </c>
      <c r="E651" s="244">
        <v>552926.59</v>
      </c>
      <c r="F651" s="54">
        <f t="shared" si="188"/>
        <v>232.58693302037193</v>
      </c>
    </row>
    <row r="652" spans="1:6" ht="24" x14ac:dyDescent="0.2">
      <c r="A652" s="55">
        <v>11</v>
      </c>
      <c r="B652" s="87" t="s">
        <v>1298</v>
      </c>
      <c r="C652" s="52" t="s">
        <v>1299</v>
      </c>
      <c r="D652" s="53">
        <f t="shared" ref="D652:E652" si="189">+D649+D650-D651</f>
        <v>532</v>
      </c>
      <c r="E652" s="53">
        <f t="shared" si="189"/>
        <v>989.40000000002328</v>
      </c>
      <c r="F652" s="54">
        <f t="shared" si="188"/>
        <v>185.97744360902692</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v>
      </c>
      <c r="E654" s="264">
        <v>2</v>
      </c>
      <c r="F654" s="54">
        <f t="shared" si="188"/>
        <v>200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v>
      </c>
      <c r="E656" s="264">
        <v>2</v>
      </c>
      <c r="F656" s="54">
        <f t="shared" si="188"/>
        <v>200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v>10000</v>
      </c>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v>41062</v>
      </c>
      <c r="E695" s="244"/>
      <c r="F695" s="54">
        <f t="shared" si="188"/>
        <v>0</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7526</v>
      </c>
      <c r="E718" s="244">
        <v>13088.45</v>
      </c>
      <c r="F718" s="54">
        <f t="shared" si="188"/>
        <v>173.9097794313048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11" workbookViewId="0">
      <selection activeCell="E249" sqref="E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16816</v>
      </c>
      <c r="E6" s="231">
        <f t="shared" si="0"/>
        <v>12263.48</v>
      </c>
      <c r="F6" s="232">
        <f t="shared" ref="F6:F260" si="1">IF(D6&gt;0,IF(E6/D6&gt;=100,"&gt;&gt;100",E6/D6*100),"-")</f>
        <v>72.927450047573743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16284</v>
      </c>
      <c r="E7" s="106">
        <f t="shared" si="2"/>
        <v>11274.08</v>
      </c>
      <c r="F7" s="95">
        <f t="shared" si="1"/>
        <v>69.234094816998279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16284</v>
      </c>
      <c r="E12" s="106">
        <f t="shared" si="3"/>
        <v>11274.08</v>
      </c>
      <c r="F12" s="95">
        <f t="shared" si="1"/>
        <v>69.234094816998279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16284</v>
      </c>
      <c r="E19" s="106">
        <f t="shared" si="5"/>
        <v>11274.08</v>
      </c>
      <c r="F19" s="95">
        <f t="shared" si="1"/>
        <v>69.234094816998279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25053</v>
      </c>
      <c r="E26" s="249">
        <v>25053.5</v>
      </c>
      <c r="F26" s="95">
        <f t="shared" si="1"/>
        <v>100.00199576896978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8769</v>
      </c>
      <c r="E28" s="249">
        <v>13779.42</v>
      </c>
      <c r="F28" s="95">
        <f t="shared" si="1"/>
        <v>157.13787204926447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532</v>
      </c>
      <c r="E68" s="106">
        <f t="shared" si="13"/>
        <v>989.4</v>
      </c>
      <c r="F68" s="95">
        <f t="shared" si="1"/>
        <v>185.97744360902254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532</v>
      </c>
      <c r="E69" s="106">
        <f t="shared" si="14"/>
        <v>989.4</v>
      </c>
      <c r="F69" s="95">
        <f t="shared" si="1"/>
        <v>185.97744360902254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412</v>
      </c>
      <c r="E70" s="106">
        <f t="shared" si="15"/>
        <v>989.4</v>
      </c>
      <c r="F70" s="95">
        <f t="shared" si="1"/>
        <v>240.14563106796115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412</v>
      </c>
      <c r="E72" s="249">
        <v>989.4</v>
      </c>
      <c r="F72" s="95">
        <f t="shared" si="1"/>
        <v>240.14563106796115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120</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16816</v>
      </c>
      <c r="E175" s="106">
        <f t="shared" si="30"/>
        <v>12263.48</v>
      </c>
      <c r="F175" s="95">
        <f t="shared" si="1"/>
        <v>72.927450047573743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16816</v>
      </c>
      <c r="E237" s="106">
        <f t="shared" si="41"/>
        <v>12263.48</v>
      </c>
      <c r="F237" s="95">
        <f t="shared" si="1"/>
        <v>72.927450047573743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16284</v>
      </c>
      <c r="E238" s="106">
        <f t="shared" si="42"/>
        <v>11274.08</v>
      </c>
      <c r="F238" s="95">
        <f t="shared" si="1"/>
        <v>69.234094816998279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16284</v>
      </c>
      <c r="E239" s="106">
        <f t="shared" si="43"/>
        <v>11274.08</v>
      </c>
      <c r="F239" s="95">
        <f t="shared" si="1"/>
        <v>69.234094816998279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16284</v>
      </c>
      <c r="E240" s="249">
        <v>11274.08</v>
      </c>
      <c r="F240" s="95">
        <f t="shared" si="1"/>
        <v>69.234094816998279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532</v>
      </c>
      <c r="E245" s="106">
        <f t="shared" si="45"/>
        <v>989.4</v>
      </c>
      <c r="F245" s="95">
        <f t="shared" si="1"/>
        <v>185.97744360902254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532</v>
      </c>
      <c r="E246" s="106">
        <f t="shared" si="46"/>
        <v>989.4</v>
      </c>
      <c r="F246" s="95">
        <f t="shared" si="1"/>
        <v>185.97744360902254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532</v>
      </c>
      <c r="E247" s="249">
        <v>989.4</v>
      </c>
      <c r="F247" s="95">
        <f t="shared" si="1"/>
        <v>185.97744360902254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248946</v>
      </c>
      <c r="E107" s="83">
        <f t="shared" si="21"/>
        <v>405326.59</v>
      </c>
      <c r="F107" s="65">
        <f t="shared" si="1"/>
        <v>162.81707277883558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248946</v>
      </c>
      <c r="E113" s="251">
        <v>405326.59</v>
      </c>
      <c r="F113" s="65">
        <f t="shared" si="1"/>
        <v>162.81707277883558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248946</v>
      </c>
      <c r="E141" s="108">
        <f t="shared" si="28"/>
        <v>405326.59</v>
      </c>
      <c r="F141" s="84">
        <f t="shared" si="1"/>
        <v>162.81707277883558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D31" sqref="D3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308543.57000000007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308543.57000000007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142904.85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163178.69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2460.0300000000002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308543.57000000007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308543.57000000007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142904.85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163178.69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2460.0300000000002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1</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t="str">
        <f>RefStr!C6</f>
        <v>dd</v>
      </c>
      <c r="P3" s="73"/>
    </row>
    <row r="4" spans="1:16" ht="19.5" customHeight="1" x14ac:dyDescent="0.2">
      <c r="A4" s="372" t="s">
        <v>3004</v>
      </c>
      <c r="B4" s="373"/>
      <c r="C4" s="374"/>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cp:lastModifiedBy>
  <cp:lastPrinted>2022-04-04T19:59:02Z</cp:lastPrinted>
  <dcterms:created xsi:type="dcterms:W3CDTF">2022-04-01T05:14:30Z</dcterms:created>
  <dcterms:modified xsi:type="dcterms:W3CDTF">2023-01-24T12:03:52Z</dcterms:modified>
</cp:coreProperties>
</file>